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350" activeTab="0"/>
  </bookViews>
  <sheets>
    <sheet name="市县级进展情况公示表" sheetId="1" r:id="rId1"/>
    <sheet name="规划外" sheetId="2" r:id="rId2"/>
    <sheet name="水质检测中心进展情况公示表" sheetId="3" r:id="rId3"/>
  </sheets>
  <definedNames>
    <definedName name="_xlnm.Print_Titles" localSheetId="0">'市县级进展情况公示表'!$1:$4</definedName>
    <definedName name="_xlnm.Print_Titles" localSheetId="2">'水质检测中心进展情况公示表'!$1:$4</definedName>
  </definedNames>
  <calcPr fullCalcOnLoad="1"/>
</workbook>
</file>

<file path=xl/sharedStrings.xml><?xml version="1.0" encoding="utf-8"?>
<sst xmlns="http://schemas.openxmlformats.org/spreadsheetml/2006/main" count="410" uniqueCount="262">
  <si>
    <t>县(区)     名称</t>
  </si>
  <si>
    <t>工程名称</t>
  </si>
  <si>
    <t xml:space="preserve">工程开工时间 </t>
  </si>
  <si>
    <t>完成主要建设内容</t>
  </si>
  <si>
    <t>总体形象进度（%）</t>
  </si>
  <si>
    <t>到位资金（万元）</t>
  </si>
  <si>
    <t>完成投资</t>
  </si>
  <si>
    <t>已供水人数（人）</t>
  </si>
  <si>
    <t>责任人</t>
  </si>
  <si>
    <t>到位资金</t>
  </si>
  <si>
    <t>中央资金</t>
  </si>
  <si>
    <t>省扶贫资金</t>
  </si>
  <si>
    <t>省水利资金</t>
  </si>
  <si>
    <t>市级配套</t>
  </si>
  <si>
    <t>县级配套</t>
  </si>
  <si>
    <t>完成投资额（万元）</t>
  </si>
  <si>
    <t>完成率（%）</t>
  </si>
  <si>
    <t>小计</t>
  </si>
  <si>
    <t>农村                     人口</t>
  </si>
  <si>
    <t xml:space="preserve">学校   师生       </t>
  </si>
  <si>
    <t>水务局</t>
  </si>
  <si>
    <t>到位率（%）</t>
  </si>
  <si>
    <t>资金</t>
  </si>
  <si>
    <t>项目名称</t>
  </si>
  <si>
    <t>投资计划资金（万元）</t>
  </si>
  <si>
    <t>建设形式</t>
  </si>
  <si>
    <t>设备中标单位</t>
  </si>
  <si>
    <t>完工时间</t>
  </si>
  <si>
    <t>市县配套资金</t>
  </si>
  <si>
    <t>政府</t>
  </si>
  <si>
    <t>单独建设</t>
  </si>
  <si>
    <t>挂靠大型水厂</t>
  </si>
  <si>
    <t>挂靠卫生、防疫、环保等其他部门</t>
  </si>
  <si>
    <t>天水市（县）2015年农村饮水安全工程进展情况公示表</t>
  </si>
  <si>
    <t>黄门农村饮水安全工程</t>
  </si>
  <si>
    <t>西北部农村饮水安全工程</t>
  </si>
  <si>
    <t>南部农村饮水安全工程</t>
  </si>
  <si>
    <t>南山梁农村饮水安全工程</t>
  </si>
  <si>
    <t>刘堡梁农村饮水安全工程</t>
  </si>
  <si>
    <t>徐家店水厂管网延伸工程</t>
  </si>
  <si>
    <t>皂郊水厂东山管网延伸工程</t>
  </si>
  <si>
    <t>中梁水厂扩建工程</t>
  </si>
  <si>
    <t>太京镇庞家沟饮水安全工程</t>
  </si>
  <si>
    <t>太京镇郭韦饮水安全工程</t>
  </si>
  <si>
    <t>玉泉镇王家坪饮水安全工程</t>
  </si>
  <si>
    <t>玉泉镇西十里饮水安全工程</t>
  </si>
  <si>
    <t>西部水厂管网延伸工程</t>
  </si>
  <si>
    <t>峡门农村饮水安全工程</t>
  </si>
  <si>
    <t>元龙镇青龙村饮水安全工程</t>
  </si>
  <si>
    <t>渭南农村饮水安全工程</t>
  </si>
  <si>
    <t>社棠农村饮水安全工程</t>
  </si>
  <si>
    <t>利桥乡农村饮水安全工程</t>
  </si>
  <si>
    <t>伯阳镇红崖饮水安全工程</t>
  </si>
  <si>
    <t>伯阳半石王饮水安全工程</t>
  </si>
  <si>
    <t>琥珀乡饮水安全工程</t>
  </si>
  <si>
    <t>三岔乡西部村饮水安全工程</t>
  </si>
  <si>
    <t>东岔镇东部农村饮水安全工程</t>
  </si>
  <si>
    <t>党川乡农村饮水安全工程</t>
  </si>
  <si>
    <t>石佛樊董家饮水安全工程</t>
  </si>
  <si>
    <t>四合蚰蜒咀管网延伸工程</t>
  </si>
  <si>
    <t>天水市水利水电勘测设计院</t>
  </si>
  <si>
    <t>天水晋陇水利工程建设有限公司</t>
  </si>
  <si>
    <t>天水宏信水利工程监理有限公司</t>
  </si>
  <si>
    <t>甘谷县水利工程质量监督与安全管理站</t>
  </si>
  <si>
    <t>天水宇泰水利水电工程有限公司</t>
  </si>
  <si>
    <t>甘肃天河水利水电有限责任公司</t>
  </si>
  <si>
    <t>天水市麦积区水利局勘测设计队</t>
  </si>
  <si>
    <t xml:space="preserve">甘谷启升水电工程有限公司                   </t>
  </si>
  <si>
    <t>麦积区水利工程质量监督与安全管理站</t>
  </si>
  <si>
    <t>甘肃省甘兰水利水电建筑设计院</t>
  </si>
  <si>
    <t xml:space="preserve">清水县茂隆水利水电工程建设有限公司、平凉市水利水电工程局、甘肃天河水利水电工程有限责任公司         </t>
  </si>
  <si>
    <t>2015.10.31</t>
  </si>
  <si>
    <t>2015.4.3</t>
  </si>
  <si>
    <t>新打机井1眼，井泵房1座，安装潜水泵2台套；埋设Dg152输水钢管100m，水厂建管理房1座，清水池1座，消毒室1座，泵房1座，安装水泵7台套，建泵房2座，建高位水池3座，建减压池10座，埋设配水PE配水管道13725m。</t>
  </si>
  <si>
    <t xml:space="preserve">天水宇泰水利水电工程有限公司                </t>
  </si>
  <si>
    <t xml:space="preserve">甘谷中孚水利水电有限责任公司                </t>
  </si>
  <si>
    <t xml:space="preserve">天水晋陇水利工程建设有限公司                </t>
  </si>
  <si>
    <t>2015.10.31</t>
  </si>
  <si>
    <t xml:space="preserve">秦安县禹兴水利水保工程有限公司              </t>
  </si>
  <si>
    <t xml:space="preserve">甘肃宏展水利水电工程建设有限公司            </t>
  </si>
  <si>
    <t xml:space="preserve">天水翔龙水利水电工程建设有限公司            </t>
  </si>
  <si>
    <t>2015.9.30</t>
  </si>
  <si>
    <t>天水翔龙水利水电工程建设有限公司</t>
  </si>
  <si>
    <t>建水源截引工程9处，沉淀池9座，建高位水池9座，建消毒室9座，安装消毒设备9台。埋设PE配水管道30368m。</t>
  </si>
  <si>
    <t xml:space="preserve">甘谷启升水电工程有限公司                    </t>
  </si>
  <si>
    <t>建高位蓄水池4座，埋设PE配水管道67103m。</t>
  </si>
  <si>
    <t>√</t>
  </si>
  <si>
    <t>马玉凤</t>
  </si>
  <si>
    <t>马维</t>
  </si>
  <si>
    <t>天水市水利水电勘测设计院</t>
  </si>
  <si>
    <t>天水宏信水利工程监理有限公司</t>
  </si>
  <si>
    <t>张家川县水利工程质量监督与安全管理站</t>
  </si>
  <si>
    <t>天水翔龙水利水电工程建设有限公司</t>
  </si>
  <si>
    <t>郭双江</t>
  </si>
  <si>
    <t>姚丑义</t>
  </si>
  <si>
    <t>兰州舜星仪器科技有限公司</t>
  </si>
  <si>
    <t>2015.9.30</t>
  </si>
  <si>
    <t>中山梁农村饮水安全工程</t>
  </si>
  <si>
    <t>平凉水利水电工程局</t>
  </si>
  <si>
    <t>刘坪农村饮水安全工程</t>
  </si>
  <si>
    <t>2013.4.6</t>
  </si>
  <si>
    <t>2015.3.26</t>
  </si>
  <si>
    <t>秦永斌</t>
  </si>
  <si>
    <t>谈智峰</t>
  </si>
  <si>
    <t>清水县茂隆水利水电工程有限公司</t>
  </si>
  <si>
    <t>天水市水利水电勘测设计院</t>
  </si>
  <si>
    <t>甘肃江河水利水电建设监理有限责任公司</t>
  </si>
  <si>
    <t>天水市秦州区水利水保工程质量监督与安全管理站</t>
  </si>
  <si>
    <t>甘肃长河工程建设有限公司</t>
  </si>
  <si>
    <t>管理房及1眼大口井、2座高位水池，村网及入户工程已完工。正在进行设备调试和通水试运行。</t>
  </si>
  <si>
    <t>甘肃水利机械化工程公司、甘肃九龙水利水电工程有限责任公司</t>
  </si>
  <si>
    <t>2015.4.1</t>
  </si>
  <si>
    <t>建闸阀检修井364座，户用闸阀井7422座。埋设UPVC管45.6km，埋设PE管454.7m，。安装各类闸阀7870个、水表和水龙头各7274个。</t>
  </si>
  <si>
    <r>
      <t>铺设配水支管31322m，安装PE村级管网35316m。建30m</t>
    </r>
    <r>
      <rPr>
        <vertAlign val="superscript"/>
        <sz val="10"/>
        <color indexed="63"/>
        <rFont val="仿宋"/>
        <family val="3"/>
      </rPr>
      <t>3</t>
    </r>
    <r>
      <rPr>
        <sz val="10"/>
        <color indexed="63"/>
        <rFont val="仿宋"/>
        <family val="3"/>
      </rPr>
      <t>减压调蓄池3座，户用水表闸阀井981处，集中水表闸阀井7座，安装智能插卡式水表988个，减压、控制阀门井27座。</t>
    </r>
  </si>
  <si>
    <t>2015.4.15</t>
  </si>
  <si>
    <t>秦
永
斌</t>
  </si>
  <si>
    <t>谈
智
峰</t>
  </si>
  <si>
    <t>郭
双
江</t>
  </si>
  <si>
    <t>姚
丑
义</t>
  </si>
  <si>
    <t>王
龙
强</t>
  </si>
  <si>
    <t>董
德
福</t>
  </si>
  <si>
    <t>马
玉
凤</t>
  </si>
  <si>
    <t>马
维</t>
  </si>
  <si>
    <t>李
子
园</t>
  </si>
  <si>
    <t>刘
书
文</t>
  </si>
  <si>
    <t>王
彦
军</t>
  </si>
  <si>
    <t>雷
建
平</t>
  </si>
  <si>
    <t>完工时间</t>
  </si>
  <si>
    <t>质监单
位名称</t>
  </si>
  <si>
    <t>监理单
位名称</t>
  </si>
  <si>
    <t>施工单
位名称</t>
  </si>
  <si>
    <t>设计单
位名称</t>
  </si>
  <si>
    <t>水
务
局</t>
  </si>
  <si>
    <t>县
政
府</t>
  </si>
  <si>
    <t>占
计划（%）</t>
  </si>
  <si>
    <t>入
户率（%）</t>
  </si>
  <si>
    <t>清水县
水利工
程质量
监督与
安全管
理站</t>
  </si>
  <si>
    <t>总体
形象
进度（%）</t>
  </si>
  <si>
    <t>到
位
率（%）</t>
  </si>
  <si>
    <t>到
位
率（%）</t>
  </si>
  <si>
    <t>完成
投资额
（万元）</t>
  </si>
  <si>
    <t>完
成
率（%）</t>
  </si>
  <si>
    <t>省级财政
配套资金</t>
  </si>
  <si>
    <t>天水市
水利水
电勘测
设计院</t>
  </si>
  <si>
    <t>2015.3.28</t>
  </si>
  <si>
    <t>2015.4.3</t>
  </si>
  <si>
    <t>建成水厂管理房、库房各1座、铺设各类供水干支管31km，铺设各类村级管网198km、建成墩湾高位水池、侯家渠调蓄池。</t>
  </si>
  <si>
    <t>完成调蓄池12座，铺设配水干支管358.2km。</t>
  </si>
  <si>
    <t>完成水源井1眼，净水车间1座，泵房及库房1座，铺设配水干支管21.28k。</t>
  </si>
  <si>
    <r>
      <t>完成水源工程4个箱体、水厂1500m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清水池1座、净水车间1座，泵房1座，完成1500m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高位水池1座，开挖上水管道管坡4700米、完成及正在施工各类调蓄池19座，铺设安装配水干支管195.26km。</t>
    </r>
  </si>
  <si>
    <t>完成大口井2眼、清水池1座。</t>
  </si>
  <si>
    <t>水源截流坝、50m3清水池1座。</t>
  </si>
  <si>
    <t>埋设配水主管800m，完成部分村网、入户工程。</t>
  </si>
  <si>
    <t>平凉市旭昇水利监理有限责任公司</t>
  </si>
  <si>
    <t>秦安县水利工
程质量监督与
安全管
理站</t>
  </si>
  <si>
    <t>2015.10.31</t>
  </si>
  <si>
    <t>六峰镇饮水安全管网延伸</t>
  </si>
  <si>
    <t>花牛镇元柳饮水安全工程</t>
  </si>
  <si>
    <t>新阳镇饮水安全管网延伸</t>
  </si>
  <si>
    <t>三岔乡中部饮水安全工程</t>
  </si>
  <si>
    <t>东岔镇西部饮水安全工程</t>
  </si>
  <si>
    <t>元龙镇和平饮水安全工程</t>
  </si>
  <si>
    <r>
      <t>建水源井2眼、挡土墙142m，300m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清水池、泵房、管理房及水厂围墙等主体工程已完工，高位蓄水池4座，马家梁二级泵站1座，安装上水管道及配水干支管52km，完成村级调蓄池3座。架设10kV输电线路1.7km，0.4kV输电线路1.5km，架设变压器4台套。</t>
    </r>
  </si>
  <si>
    <r>
      <t>建30m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调蓄池1处，铺设配水干支管77469m,安装PE村级管道47935m。建户用水表闸阀井360座，集中水表闸阀井17座，安装智能插卡式水表377个，检查控制阀门井18座。</t>
    </r>
  </si>
  <si>
    <r>
      <t>建100m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高位水池1座、泵房1座、大口井1眼、30m3调蓄池5座，安装各类管道30km。</t>
    </r>
  </si>
  <si>
    <r>
      <t>完成大口井1眼、管理房1座、200m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高位水池2座、村级调蓄池3座。</t>
    </r>
  </si>
  <si>
    <r>
      <t>水源、50m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高位水池、管理房已完工，正在安装净水设备和实施村网及入户工程。</t>
    </r>
  </si>
  <si>
    <r>
      <t>完成50m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调蓄池3座，埋设各类管道20km及部分入户工程。</t>
    </r>
  </si>
  <si>
    <r>
      <t>水源工程、水厂综合楼、净水车间、200m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清水池、300m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高位水池和10座30m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调蓄池已完工，安装各类配水管道85km，正在安装机电设备和实施村网及入户工程。</t>
    </r>
  </si>
  <si>
    <r>
      <t>建水源截引工程1处，建泵房1座，安装潜水泵1台套，建30m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高位蓄水池1座，10m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减压池1座，12m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管理房2座，埋设PE配水管道11621m。</t>
    </r>
  </si>
  <si>
    <t>川区供水管网土建及安装：埋设配水钢管7736m，PE配水管道183612m。山区东供水管网土建及安装：埋设配水钢管12986m，PE配水管道123518m。山区西供水管网土建及安装：埋设配水钢管13752 m，PE配水管道122475m。</t>
  </si>
  <si>
    <r>
      <t xml:space="preserve">  新建大口井6眼，9m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泵房6座，安装水泵6台套，建水源截引工程2处，5m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沉淀池2座，消毒室8座，安装消毒设备8台，建高位蓄水池8座，埋设输水钢管160m，埋设PE配水管道52773m。</t>
    </r>
  </si>
  <si>
    <r>
      <t xml:space="preserve">  建水源截引水工程2处，沉淀池3座，建泵房3座，安装水泵3台（套）。建18m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消毒室1座,9m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控制室1座，安装消毒设备1台（套）、自动控制系统1套。元柳村供水管理站建27m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管理房1座，埋设输水钢管868m，埋设PE配水管道980m。建调蓄池14座，埋设PE配水管道70035m。</t>
    </r>
  </si>
  <si>
    <r>
      <t>建水源截引工程1处，20m3集水池1座，埋设Dn90PE输水管道480m，100m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预沉池1座，100m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清水池1座，58m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管理房1座，安装消毒设备1台，架设380V配电线路0.45km，建30m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高位蓄水池6座。</t>
    </r>
  </si>
  <si>
    <r>
      <t xml:space="preserve">  新打机井1眼，建9m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泵房1座，安装水泵1台（套），埋设Dg108输水钢管30m；埋设Dn125PE输水管2944m。建19m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管理房1座，19m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控制室1座，安装自动控制系统１套，水泵2台（套），消毒设备１台，埋设Dg108上水钢管820m；埋设Dn125PE上水管道1260m。建调蓄池4座，建12m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村级控制室8座，埋设PE配水管道96861m。</t>
    </r>
  </si>
  <si>
    <r>
      <t>建12m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加压泵房2座，30m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前池2座，安装水泵2台（套），自动控制系统2套。建高位水池4座。埋设Dg63上水钢管2090m；埋设PE输配水管道34458m。</t>
    </r>
  </si>
  <si>
    <r>
      <t>建水源截引工程5处，5m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沉淀池5座，新打大口井1眼，12m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泵房1座，安装水泵1台套，建消毒室6座，安装消毒设备6台，埋设Dn75PE输水管道280m，建高位水池6座，埋设PE配水管道20960m。</t>
    </r>
  </si>
  <si>
    <r>
      <t xml:space="preserve"> 建水源截引工程2处，30m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沉淀池2座，新建大口井1眼，12m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泵房1座，安装水泵1台套，建30m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高位水池3座，18m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消毒室3座，安装消毒设备3台，自动控制系统3套，埋设PE配水管道15626m。</t>
    </r>
  </si>
  <si>
    <r>
      <t>建水源截引工程4处，5m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沉淀池4座，新打大口井3眼，12m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泵房3座，9m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消毒室7座，安装水泵3台套，消毒设备7台，建高位水池7座，埋设PE配水管道66358m。</t>
    </r>
  </si>
  <si>
    <r>
      <t>建水源截引工程3处，20m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沉淀池3座，新建大口井1眼，12m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泵房1座，安装水泵1台套，建高位水池7座，建18m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消毒室7座，安装消毒设备7台，自动控制系统7套，埋设输配水钢管600m，埋设PE输配水管道18356m。</t>
    </r>
  </si>
  <si>
    <r>
      <t>建水源截引工程2处，20m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沉淀池2座，建24m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管理房2座，,安装消毒设备1台，建村级调蓄池8座，埋设PE配水管道41494m。</t>
    </r>
  </si>
  <si>
    <r>
      <t>建12m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泵房1座，安装水泵1台套，自动控制系统１套，消毒设备１台，建30m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高位蓄水池1座，埋设Dg63上水钢管900m；埋设Dn75PE上水管1027m，埋设PE配水管道7499m。</t>
    </r>
  </si>
  <si>
    <r>
      <t>新打大口井2眼，建20m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泵房2座，安装水泵4台，消毒设备2台，自控设备3台，20KVA变压器3台，架设10KVA线路2km，建30m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高位蓄水池4座，埋设输配水钢管3570m，PE配水管道24292m。</t>
    </r>
  </si>
  <si>
    <t>2015.9.30</t>
  </si>
  <si>
    <t>清水县</t>
  </si>
  <si>
    <t>完成实验室试验台等基础设施，安装部分设备</t>
  </si>
  <si>
    <t>秦安县</t>
  </si>
  <si>
    <t>张家川县</t>
  </si>
  <si>
    <t>兰州舜星仪器科技有限公司</t>
  </si>
  <si>
    <t>甘谷县</t>
  </si>
  <si>
    <t>王龙强</t>
  </si>
  <si>
    <t>董德福</t>
  </si>
  <si>
    <t>武山县</t>
  </si>
  <si>
    <t>完成房屋改造、实验室试验台等基础设施，安装部分设备</t>
  </si>
  <si>
    <t>辛国海</t>
  </si>
  <si>
    <t>赵金有</t>
  </si>
  <si>
    <t>秦州区</t>
  </si>
  <si>
    <t>李子园</t>
  </si>
  <si>
    <t>刘书文</t>
  </si>
  <si>
    <t>麦积区</t>
  </si>
  <si>
    <t>√</t>
  </si>
  <si>
    <t>王彦军</t>
  </si>
  <si>
    <t>雷建平</t>
  </si>
  <si>
    <t>五龙工程</t>
  </si>
  <si>
    <t>霍卫平</t>
  </si>
  <si>
    <t>汪杰刚</t>
  </si>
  <si>
    <t>清
水
县</t>
  </si>
  <si>
    <t>全市
合计</t>
  </si>
  <si>
    <t>秦
安
县</t>
  </si>
  <si>
    <t>甘
谷
县</t>
  </si>
  <si>
    <t>张
家
川
县</t>
  </si>
  <si>
    <t>秦
州
区</t>
  </si>
  <si>
    <t>麦
积
区</t>
  </si>
  <si>
    <t>县(区)     名
称</t>
  </si>
  <si>
    <t>天水市
合计</t>
  </si>
  <si>
    <t>天水市2015年农村饮水安全工程县级水质检测中心项目进展情况公示表</t>
  </si>
  <si>
    <t>县级水质检测中心项目</t>
  </si>
  <si>
    <t>水质检测室项目</t>
  </si>
  <si>
    <t>天水市2015年规划外三县区农村饮水安全项目公示表</t>
  </si>
  <si>
    <t>县区名称</t>
  </si>
  <si>
    <t>工程类型</t>
  </si>
  <si>
    <t>开工时间</t>
  </si>
  <si>
    <t>受益范围</t>
  </si>
  <si>
    <t>主体工程投资（万元）</t>
  </si>
  <si>
    <t>责任人</t>
  </si>
  <si>
    <t>计划完成
时间</t>
  </si>
  <si>
    <t>乡镇名称</t>
  </si>
  <si>
    <t>行政村名称</t>
  </si>
  <si>
    <t>解决人数（人）</t>
  </si>
  <si>
    <t>总投资</t>
  </si>
  <si>
    <t>省水利资金</t>
  </si>
  <si>
    <t>国开行贷款</t>
  </si>
  <si>
    <t>市县自筹资金</t>
  </si>
  <si>
    <t>学校
师生</t>
  </si>
  <si>
    <t>合  计</t>
  </si>
  <si>
    <t>天水市农村饮水安全项目建设领导小组办公室       0938- 8229125</t>
  </si>
  <si>
    <t>农村
人口</t>
  </si>
  <si>
    <t>秦
安
县</t>
  </si>
  <si>
    <t>王甫梁饮水安全工程</t>
  </si>
  <si>
    <t>泵站扬水</t>
  </si>
  <si>
    <t>姚
丑
义</t>
  </si>
  <si>
    <t>2015.10.31</t>
  </si>
  <si>
    <t>魏店南山饮水安全工程</t>
  </si>
  <si>
    <t>张
家
川
县</t>
  </si>
  <si>
    <t>龙山镇扩网工程</t>
  </si>
  <si>
    <t>管网延伸</t>
  </si>
  <si>
    <t>马
维</t>
  </si>
  <si>
    <t>连五梁改扩建工程</t>
  </si>
  <si>
    <t>秦
州
区</t>
  </si>
  <si>
    <t>娘娘坝灾后重建饮水工程</t>
  </si>
  <si>
    <t>娘娘坝镇</t>
  </si>
  <si>
    <t>长河、柳林村，钱家坝、河口安置区</t>
  </si>
  <si>
    <t>刘
书
文</t>
  </si>
  <si>
    <t>崔岔、杨崖、王甫、周岔、芦胡、贾岔、梁砚、马庄、五营、半墩、郭岔、阳洼、冯员、岳谢、冯堡、冯沟、罗店、曹湾、郭集、榆木、庞河、坡洼、青林、连湾、邵庄、师山、胡河、瓦坪、背后沟、暖泉、段坡、张河、朱湾、邵沟等34村</t>
  </si>
  <si>
    <t>孙坡、硬洼、下山、刘湾、吊湾、陈沟、把龙、月阳、张坪、任学、蒋台、员湾、张坡、双石、伏河、吊川、张寨、伏峡、董湾、魏坡、魏南等21村</t>
  </si>
  <si>
    <t>西门、郑家、西沟、汪堡、冯源、西川、马黑曼、四方、李山、马河、榆树、连柯、河李等13村</t>
  </si>
  <si>
    <t>杨渠、庙湾、石川、上豆、小庄、赵沟、草湾、马堡、马咀、高庄、海湾、冯家等12村</t>
  </si>
  <si>
    <t>王甫乡
郭嘉镇</t>
  </si>
  <si>
    <t>郭嘉镇
魏店乡</t>
  </si>
  <si>
    <t>龙山镇
大阳乡</t>
  </si>
  <si>
    <t>梁山乡
马关乡
连五乡
川王乡</t>
  </si>
  <si>
    <t xml:space="preserve">天水市农村饮水安全项目建设领导小组办公室                  09388229125                      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</si>
</sst>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_ꠀ"/>
    <numFmt numFmtId="178" formatCode="0_ "/>
    <numFmt numFmtId="179" formatCode="0.00_ "/>
    <numFmt numFmtId="180" formatCode="0;_㰀"/>
    <numFmt numFmtId="181" formatCode="0;_琀"/>
    <numFmt numFmtId="182" formatCode="0;_가"/>
    <numFmt numFmtId="183" formatCode="0.0_ "/>
    <numFmt numFmtId="184" formatCode="0.0;_ꠀ"/>
    <numFmt numFmtId="185" formatCode="0.00;_ꠀ"/>
    <numFmt numFmtId="186" formatCode="0.0000000"/>
  </numFmts>
  <fonts count="39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9"/>
      <name val="方正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方正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vertAlign val="superscript"/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vertAlign val="superscript"/>
      <sz val="10"/>
      <color indexed="63"/>
      <name val="仿宋"/>
      <family val="3"/>
    </font>
    <font>
      <sz val="10"/>
      <color indexed="63"/>
      <name val="仿宋"/>
      <family val="3"/>
    </font>
    <font>
      <sz val="8"/>
      <name val="宋体"/>
      <family val="0"/>
    </font>
    <font>
      <b/>
      <sz val="9"/>
      <name val="宋体"/>
      <family val="0"/>
    </font>
    <font>
      <b/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</borders>
  <cellStyleXfs count="79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7" fillId="17" borderId="6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9" fillId="16" borderId="8" applyNumberFormat="0" applyAlignment="0" applyProtection="0"/>
    <xf numFmtId="0" fontId="16" fillId="7" borderId="5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" fillId="23" borderId="9" applyNumberFormat="0" applyAlignment="0" applyProtection="0"/>
  </cellStyleXfs>
  <cellXfs count="131">
    <xf numFmtId="0" fontId="0" fillId="0" borderId="0" xfId="0" applyAlignment="1">
      <alignment/>
    </xf>
    <xf numFmtId="0" fontId="1" fillId="0" borderId="0" xfId="52" applyFont="1" applyAlignment="1">
      <alignment vertical="center" wrapText="1"/>
      <protection/>
    </xf>
    <xf numFmtId="0" fontId="0" fillId="0" borderId="0" xfId="52" applyFont="1" applyFill="1" applyAlignment="1">
      <alignment vertical="center" wrapText="1"/>
      <protection/>
    </xf>
    <xf numFmtId="0" fontId="1" fillId="0" borderId="0" xfId="52" applyFont="1" applyFill="1" applyAlignment="1">
      <alignment vertical="center" wrapText="1"/>
      <protection/>
    </xf>
    <xf numFmtId="0" fontId="0" fillId="0" borderId="0" xfId="52" applyFont="1" applyAlignment="1">
      <alignment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4" fillId="0" borderId="11" xfId="17" applyFont="1" applyBorder="1" applyAlignment="1">
      <alignment horizontal="center" vertical="center" wrapText="1"/>
      <protection/>
    </xf>
    <xf numFmtId="0" fontId="4" fillId="0" borderId="12" xfId="1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2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176" fontId="5" fillId="0" borderId="10" xfId="52" applyNumberFormat="1" applyFont="1" applyFill="1" applyBorder="1" applyAlignment="1">
      <alignment horizontal="center" vertical="center" wrapText="1"/>
      <protection/>
    </xf>
    <xf numFmtId="177" fontId="2" fillId="0" borderId="10" xfId="52" applyNumberFormat="1" applyFont="1" applyBorder="1" applyAlignment="1">
      <alignment horizontal="center" vertical="center" wrapText="1"/>
      <protection/>
    </xf>
    <xf numFmtId="176" fontId="2" fillId="0" borderId="10" xfId="52" applyNumberFormat="1" applyFont="1" applyFill="1" applyBorder="1" applyAlignment="1">
      <alignment horizontal="center" vertical="center" wrapText="1"/>
      <protection/>
    </xf>
    <xf numFmtId="177" fontId="5" fillId="0" borderId="10" xfId="52" applyNumberFormat="1" applyFont="1" applyBorder="1" applyAlignment="1">
      <alignment horizontal="center" vertical="center" wrapText="1"/>
      <protection/>
    </xf>
    <xf numFmtId="178" fontId="5" fillId="0" borderId="10" xfId="52" applyNumberFormat="1" applyFont="1" applyFill="1" applyBorder="1" applyAlignment="1">
      <alignment horizontal="center" vertical="center" wrapText="1"/>
      <protection/>
    </xf>
    <xf numFmtId="179" fontId="5" fillId="0" borderId="10" xfId="52" applyNumberFormat="1" applyFont="1" applyFill="1" applyBorder="1" applyAlignment="1">
      <alignment horizontal="center" vertical="center" wrapText="1"/>
      <protection/>
    </xf>
    <xf numFmtId="179" fontId="2" fillId="0" borderId="10" xfId="52" applyNumberFormat="1" applyFont="1" applyBorder="1" applyAlignment="1">
      <alignment horizontal="center" vertical="center" wrapText="1"/>
      <protection/>
    </xf>
    <xf numFmtId="179" fontId="5" fillId="0" borderId="10" xfId="52" applyNumberFormat="1" applyFont="1" applyBorder="1" applyAlignment="1">
      <alignment horizontal="center" vertical="center" wrapText="1"/>
      <protection/>
    </xf>
    <xf numFmtId="178" fontId="5" fillId="0" borderId="10" xfId="52" applyNumberFormat="1" applyFont="1" applyBorder="1" applyAlignment="1">
      <alignment horizontal="center" vertical="center" wrapText="1"/>
      <protection/>
    </xf>
    <xf numFmtId="178" fontId="5" fillId="0" borderId="10" xfId="52" applyNumberFormat="1" applyFont="1" applyFill="1" applyBorder="1" applyAlignment="1">
      <alignment horizontal="center" vertical="center" wrapText="1"/>
      <protection/>
    </xf>
    <xf numFmtId="182" fontId="5" fillId="0" borderId="10" xfId="52" applyNumberFormat="1" applyFont="1" applyFill="1" applyBorder="1" applyAlignment="1">
      <alignment horizontal="center" vertical="center" wrapText="1"/>
      <protection/>
    </xf>
    <xf numFmtId="178" fontId="2" fillId="0" borderId="10" xfId="52" applyNumberFormat="1" applyFont="1" applyFill="1" applyBorder="1" applyAlignment="1">
      <alignment horizontal="center" vertical="center" wrapText="1"/>
      <protection/>
    </xf>
    <xf numFmtId="183" fontId="5" fillId="0" borderId="10" xfId="52" applyNumberFormat="1" applyFont="1" applyFill="1" applyBorder="1" applyAlignment="1">
      <alignment horizontal="center" vertical="center" wrapText="1"/>
      <protection/>
    </xf>
    <xf numFmtId="184" fontId="5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184" fontId="2" fillId="0" borderId="10" xfId="52" applyNumberFormat="1" applyFont="1" applyBorder="1" applyAlignment="1">
      <alignment horizontal="center" vertical="center" wrapText="1"/>
      <protection/>
    </xf>
    <xf numFmtId="178" fontId="2" fillId="0" borderId="10" xfId="52" applyNumberFormat="1" applyFont="1" applyBorder="1" applyAlignment="1">
      <alignment horizontal="center" vertical="center" wrapText="1"/>
      <protection/>
    </xf>
    <xf numFmtId="183" fontId="2" fillId="0" borderId="10" xfId="52" applyNumberFormat="1" applyFont="1" applyFill="1" applyBorder="1" applyAlignment="1">
      <alignment horizontal="center" vertical="center" wrapText="1"/>
      <protection/>
    </xf>
    <xf numFmtId="182" fontId="2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52" applyFont="1" applyAlignment="1">
      <alignment horizontal="center" vertical="center" wrapText="1"/>
      <protection/>
    </xf>
    <xf numFmtId="178" fontId="30" fillId="0" borderId="10" xfId="52" applyNumberFormat="1" applyFont="1" applyBorder="1" applyAlignment="1">
      <alignment horizontal="center" vertical="center" wrapText="1"/>
      <protection/>
    </xf>
    <xf numFmtId="2" fontId="5" fillId="0" borderId="10" xfId="15" applyNumberFormat="1" applyFont="1" applyFill="1" applyBorder="1" applyAlignment="1">
      <alignment horizontal="left" vertical="center" wrapText="1"/>
      <protection/>
    </xf>
    <xf numFmtId="1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4" xfId="52" applyFont="1" applyFill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184" fontId="30" fillId="0" borderId="10" xfId="52" applyNumberFormat="1" applyFont="1" applyBorder="1" applyAlignment="1">
      <alignment horizontal="center" vertical="center" wrapText="1"/>
      <protection/>
    </xf>
    <xf numFmtId="177" fontId="30" fillId="0" borderId="10" xfId="52" applyNumberFormat="1" applyFont="1" applyBorder="1" applyAlignment="1">
      <alignment horizontal="center" vertical="center" wrapText="1"/>
      <protection/>
    </xf>
    <xf numFmtId="176" fontId="30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86" fontId="5" fillId="0" borderId="10" xfId="15" applyNumberFormat="1" applyFont="1" applyFill="1" applyBorder="1" applyAlignment="1">
      <alignment horizontal="left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0" xfId="52" applyFont="1" applyFill="1" applyBorder="1" applyAlignment="1">
      <alignment horizontal="left" vertical="center" wrapText="1"/>
      <protection/>
    </xf>
    <xf numFmtId="0" fontId="32" fillId="0" borderId="10" xfId="52" applyFont="1" applyFill="1" applyBorder="1" applyAlignment="1">
      <alignment horizontal="center" vertical="center" wrapText="1"/>
      <protection/>
    </xf>
    <xf numFmtId="176" fontId="32" fillId="0" borderId="10" xfId="52" applyNumberFormat="1" applyFont="1" applyFill="1" applyBorder="1" applyAlignment="1">
      <alignment horizontal="center" vertical="center" wrapText="1"/>
      <protection/>
    </xf>
    <xf numFmtId="178" fontId="32" fillId="0" borderId="10" xfId="52" applyNumberFormat="1" applyFont="1" applyFill="1" applyBorder="1" applyAlignment="1">
      <alignment horizontal="center" vertical="center" wrapText="1"/>
      <protection/>
    </xf>
    <xf numFmtId="0" fontId="33" fillId="0" borderId="0" xfId="52" applyFont="1" applyFill="1" applyAlignment="1">
      <alignment vertical="center" wrapText="1"/>
      <protection/>
    </xf>
    <xf numFmtId="31" fontId="32" fillId="0" borderId="10" xfId="52" applyNumberFormat="1" applyFont="1" applyBorder="1" applyAlignment="1">
      <alignment horizontal="center" vertical="center" wrapText="1"/>
      <protection/>
    </xf>
    <xf numFmtId="0" fontId="32" fillId="0" borderId="10" xfId="52" applyFont="1" applyBorder="1" applyAlignment="1">
      <alignment horizontal="left" vertical="center" wrapText="1"/>
      <protection/>
    </xf>
    <xf numFmtId="177" fontId="32" fillId="0" borderId="10" xfId="52" applyNumberFormat="1" applyFont="1" applyBorder="1" applyAlignment="1">
      <alignment horizontal="center" vertical="center" wrapText="1"/>
      <protection/>
    </xf>
    <xf numFmtId="184" fontId="32" fillId="0" borderId="10" xfId="52" applyNumberFormat="1" applyFont="1" applyBorder="1" applyAlignment="1">
      <alignment horizontal="center" vertical="center" wrapText="1"/>
      <protection/>
    </xf>
    <xf numFmtId="178" fontId="32" fillId="0" borderId="10" xfId="52" applyNumberFormat="1" applyFont="1" applyBorder="1" applyAlignment="1">
      <alignment horizontal="center" vertical="center" wrapText="1"/>
      <protection/>
    </xf>
    <xf numFmtId="0" fontId="32" fillId="0" borderId="10" xfId="52" applyFont="1" applyBorder="1" applyAlignment="1">
      <alignment horizontal="center" vertical="center" wrapText="1"/>
      <protection/>
    </xf>
    <xf numFmtId="178" fontId="28" fillId="0" borderId="10" xfId="52" applyNumberFormat="1" applyFont="1" applyFill="1" applyBorder="1" applyAlignment="1">
      <alignment horizontal="center" vertical="center" wrapText="1"/>
      <protection/>
    </xf>
    <xf numFmtId="0" fontId="28" fillId="0" borderId="10" xfId="52" applyFont="1" applyBorder="1" applyAlignment="1">
      <alignment horizontal="center" vertical="center" wrapText="1"/>
      <protection/>
    </xf>
    <xf numFmtId="0" fontId="28" fillId="0" borderId="10" xfId="52" applyFont="1" applyBorder="1" applyAlignment="1">
      <alignment vertical="center" wrapText="1"/>
      <protection/>
    </xf>
    <xf numFmtId="31" fontId="32" fillId="0" borderId="0" xfId="0" applyNumberFormat="1" applyFont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28" fillId="0" borderId="10" xfId="49" applyNumberFormat="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11" fillId="0" borderId="0" xfId="0" applyAlignment="1">
      <alignment/>
    </xf>
    <xf numFmtId="0" fontId="36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2" fillId="0" borderId="16" xfId="52" applyFont="1" applyBorder="1" applyAlignment="1">
      <alignment horizontal="center" vertical="center" wrapText="1"/>
      <protection/>
    </xf>
    <xf numFmtId="0" fontId="28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37" fillId="0" borderId="10" xfId="15" applyNumberFormat="1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179" fontId="28" fillId="0" borderId="10" xfId="0" applyNumberFormat="1" applyFont="1" applyBorder="1" applyAlignment="1">
      <alignment horizontal="center" vertical="center" wrapText="1"/>
    </xf>
    <xf numFmtId="0" fontId="32" fillId="0" borderId="10" xfId="54" applyFont="1" applyBorder="1" applyAlignment="1">
      <alignment horizontal="center" vertical="center" wrapText="1"/>
      <protection/>
    </xf>
    <xf numFmtId="0" fontId="32" fillId="0" borderId="10" xfId="15" applyFont="1" applyBorder="1" applyAlignment="1">
      <alignment horizontal="center" vertical="center" wrapText="1"/>
      <protection/>
    </xf>
    <xf numFmtId="0" fontId="32" fillId="0" borderId="10" xfId="15" applyFont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176" fontId="32" fillId="0" borderId="10" xfId="15" applyNumberFormat="1" applyFont="1" applyBorder="1" applyAlignment="1">
      <alignment horizontal="center" vertical="center"/>
      <protection/>
    </xf>
    <xf numFmtId="1" fontId="32" fillId="0" borderId="10" xfId="15" applyNumberFormat="1" applyFont="1" applyBorder="1" applyAlignment="1">
      <alignment horizontal="center" vertical="center" wrapText="1"/>
      <protection/>
    </xf>
    <xf numFmtId="179" fontId="5" fillId="0" borderId="10" xfId="0" applyNumberFormat="1" applyFont="1" applyBorder="1" applyAlignment="1">
      <alignment horizontal="center" vertical="center" wrapText="1"/>
    </xf>
    <xf numFmtId="0" fontId="32" fillId="0" borderId="10" xfId="15" applyFont="1" applyBorder="1" applyAlignment="1">
      <alignment vertical="center"/>
      <protection/>
    </xf>
    <xf numFmtId="0" fontId="32" fillId="0" borderId="10" xfId="5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78" fontId="32" fillId="0" borderId="10" xfId="48" applyNumberFormat="1" applyFont="1" applyBorder="1" applyAlignment="1">
      <alignment horizontal="center" vertical="center" wrapText="1"/>
      <protection/>
    </xf>
    <xf numFmtId="178" fontId="5" fillId="0" borderId="15" xfId="52" applyNumberFormat="1" applyFont="1" applyFill="1" applyBorder="1" applyAlignment="1">
      <alignment horizontal="center" vertical="center" wrapText="1"/>
      <protection/>
    </xf>
    <xf numFmtId="178" fontId="5" fillId="0" borderId="17" xfId="52" applyNumberFormat="1" applyFont="1" applyFill="1" applyBorder="1" applyAlignment="1">
      <alignment horizontal="center" vertical="center" wrapText="1"/>
      <protection/>
    </xf>
    <xf numFmtId="178" fontId="5" fillId="0" borderId="16" xfId="52" applyNumberFormat="1" applyFont="1" applyFill="1" applyBorder="1" applyAlignment="1">
      <alignment horizontal="center" vertical="center" wrapText="1"/>
      <protection/>
    </xf>
    <xf numFmtId="176" fontId="31" fillId="0" borderId="15" xfId="15" applyNumberFormat="1" applyFont="1" applyFill="1" applyBorder="1" applyAlignment="1">
      <alignment horizontal="center" vertical="center" wrapText="1"/>
      <protection/>
    </xf>
    <xf numFmtId="176" fontId="31" fillId="0" borderId="16" xfId="15" applyNumberFormat="1" applyFont="1" applyFill="1" applyBorder="1" applyAlignment="1">
      <alignment horizontal="center" vertical="center" wrapText="1"/>
      <protection/>
    </xf>
    <xf numFmtId="178" fontId="5" fillId="0" borderId="15" xfId="52" applyNumberFormat="1" applyFont="1" applyFill="1" applyBorder="1" applyAlignment="1">
      <alignment horizontal="center" vertical="center" wrapText="1"/>
      <protection/>
    </xf>
    <xf numFmtId="178" fontId="5" fillId="0" borderId="17" xfId="52" applyNumberFormat="1" applyFont="1" applyFill="1" applyBorder="1" applyAlignment="1">
      <alignment horizontal="center" vertical="center" wrapText="1"/>
      <protection/>
    </xf>
    <xf numFmtId="178" fontId="5" fillId="0" borderId="16" xfId="52" applyNumberFormat="1" applyFont="1" applyFill="1" applyBorder="1" applyAlignment="1">
      <alignment horizontal="center" vertical="center" wrapText="1"/>
      <protection/>
    </xf>
    <xf numFmtId="179" fontId="32" fillId="0" borderId="15" xfId="52" applyNumberFormat="1" applyFont="1" applyFill="1" applyBorder="1" applyAlignment="1">
      <alignment horizontal="center" vertical="center" wrapText="1"/>
      <protection/>
    </xf>
    <xf numFmtId="179" fontId="32" fillId="0" borderId="16" xfId="52" applyNumberFormat="1" applyFont="1" applyFill="1" applyBorder="1" applyAlignment="1">
      <alignment horizontal="center" vertical="center" wrapText="1"/>
      <protection/>
    </xf>
    <xf numFmtId="178" fontId="32" fillId="0" borderId="15" xfId="52" applyNumberFormat="1" applyFont="1" applyFill="1" applyBorder="1" applyAlignment="1">
      <alignment horizontal="center" vertical="center" wrapText="1"/>
      <protection/>
    </xf>
    <xf numFmtId="178" fontId="32" fillId="0" borderId="16" xfId="52" applyNumberFormat="1" applyFont="1" applyFill="1" applyBorder="1" applyAlignment="1">
      <alignment horizontal="center" vertical="center" wrapText="1"/>
      <protection/>
    </xf>
    <xf numFmtId="0" fontId="32" fillId="0" borderId="15" xfId="52" applyFont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2" fillId="0" borderId="15" xfId="54" applyFont="1" applyBorder="1" applyAlignment="1">
      <alignment horizontal="center" vertical="center" wrapText="1"/>
      <protection/>
    </xf>
    <xf numFmtId="0" fontId="32" fillId="0" borderId="16" xfId="54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right"/>
    </xf>
    <xf numFmtId="0" fontId="37" fillId="0" borderId="10" xfId="15" applyFont="1" applyBorder="1" applyAlignment="1">
      <alignment horizontal="center" vertical="center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20" xfId="52" applyFont="1" applyFill="1" applyBorder="1" applyAlignment="1">
      <alignment horizontal="center" vertical="center" wrapText="1"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21" xfId="52" applyFont="1" applyFill="1" applyBorder="1" applyAlignment="1">
      <alignment horizontal="center" vertical="center" wrapText="1"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2" fillId="0" borderId="24" xfId="52" applyFont="1" applyFill="1" applyBorder="1" applyAlignment="1">
      <alignment horizontal="center" vertical="center" wrapText="1"/>
      <protection/>
    </xf>
    <xf numFmtId="0" fontId="2" fillId="0" borderId="25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1" fillId="0" borderId="18" xfId="52" applyFont="1" applyBorder="1" applyAlignment="1">
      <alignment horizontal="center" vertical="center" wrapText="1"/>
      <protection/>
    </xf>
  </cellXfs>
  <cellStyles count="65">
    <cellStyle name="Normal" xfId="0"/>
    <cellStyle name="?鹎%U龡&amp;H?_x0008__x001C__x001C_?_x0007__x0001__x0001_" xfId="15"/>
    <cellStyle name="?鹎%U龡&amp;H?_x0008__x001C__x001C_?_x0007__x0001__x0001_ 2" xfId="16"/>
    <cellStyle name="?鹎%U龡&amp;H?_x0008__x001C__x001C_?_x0007__x0001__x0001__水质检测中心进展情况公示表 (2)" xfId="17"/>
    <cellStyle name="_2012-2015年估计表" xfId="18"/>
    <cellStyle name="_ET_STYLE_NoName_00_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RowLevel_0" xfId="38"/>
    <cellStyle name="Percent" xfId="39"/>
    <cellStyle name="标题" xfId="40"/>
    <cellStyle name="标题 1" xfId="41"/>
    <cellStyle name="标题 1 1" xfId="42"/>
    <cellStyle name="标题 2" xfId="43"/>
    <cellStyle name="标题 3" xfId="44"/>
    <cellStyle name="标题 4" xfId="45"/>
    <cellStyle name="标题 5" xfId="46"/>
    <cellStyle name="差" xfId="47"/>
    <cellStyle name="常规 19" xfId="48"/>
    <cellStyle name="常规 2" xfId="49"/>
    <cellStyle name="常规 2 5" xfId="50"/>
    <cellStyle name="常规 3 17" xfId="51"/>
    <cellStyle name="常规_2011年农村饮水安全工程建设进展情况月报表" xfId="52"/>
    <cellStyle name="常规_定西项目表20131207" xfId="53"/>
    <cellStyle name="常规_山丹各类项目区饮水不安全实施工程量表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样式 1" xfId="76"/>
    <cellStyle name="Followed Hyperlink" xfId="77"/>
    <cellStyle name="注释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workbookViewId="0" topLeftCell="E43">
      <selection activeCell="L60" sqref="L60"/>
    </sheetView>
  </sheetViews>
  <sheetFormatPr defaultColWidth="9.00390625" defaultRowHeight="14.25"/>
  <cols>
    <col min="1" max="1" width="4.25390625" style="4" customWidth="1"/>
    <col min="2" max="2" width="11.875" style="4" customWidth="1"/>
    <col min="3" max="3" width="10.875" style="4" customWidth="1"/>
    <col min="4" max="4" width="40.25390625" style="4" customWidth="1"/>
    <col min="5" max="5" width="4.875" style="4" customWidth="1"/>
    <col min="6" max="6" width="5.625" style="4" customWidth="1"/>
    <col min="7" max="7" width="4.625" style="4" customWidth="1"/>
    <col min="8" max="8" width="5.75390625" style="4" customWidth="1"/>
    <col min="9" max="15" width="4.625" style="4" customWidth="1"/>
    <col min="16" max="16" width="6.125" style="4" customWidth="1"/>
    <col min="17" max="17" width="5.25390625" style="4" customWidth="1"/>
    <col min="18" max="18" width="6.00390625" style="33" customWidth="1"/>
    <col min="19" max="19" width="5.25390625" style="4" customWidth="1"/>
    <col min="20" max="20" width="6.875" style="4" customWidth="1"/>
    <col min="21" max="21" width="4.75390625" style="4" customWidth="1"/>
    <col min="22" max="22" width="6.875" style="4" customWidth="1"/>
    <col min="23" max="23" width="7.125" style="4" customWidth="1"/>
    <col min="24" max="24" width="5.625" style="4" customWidth="1"/>
    <col min="25" max="26" width="4.875" style="4" customWidth="1"/>
    <col min="27" max="28" width="4.625" style="4" customWidth="1"/>
    <col min="29" max="29" width="6.875" style="4" customWidth="1"/>
    <col min="30" max="30" width="15.75390625" style="4" customWidth="1"/>
    <col min="31" max="31" width="5.50390625" style="4" customWidth="1"/>
    <col min="32" max="32" width="5.75390625" style="4" customWidth="1"/>
    <col min="33" max="33" width="9.375" style="4" customWidth="1"/>
    <col min="34" max="34" width="6.625" style="4" customWidth="1"/>
    <col min="35" max="35" width="7.00390625" style="4" customWidth="1"/>
    <col min="36" max="36" width="7.875" style="4" customWidth="1"/>
    <col min="37" max="16384" width="9.00390625" style="4" customWidth="1"/>
  </cols>
  <sheetData>
    <row r="1" spans="1:33" ht="40.5" customHeight="1">
      <c r="A1" s="75" t="s">
        <v>33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ht="20.25" customHeight="1">
      <c r="A2" s="76" t="s">
        <v>213</v>
      </c>
      <c r="B2" s="68" t="s">
        <v>1</v>
      </c>
      <c r="C2" s="76" t="s">
        <v>2</v>
      </c>
      <c r="D2" s="76" t="s">
        <v>3</v>
      </c>
      <c r="E2" s="76" t="s">
        <v>137</v>
      </c>
      <c r="F2" s="76" t="s">
        <v>5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 t="s">
        <v>6</v>
      </c>
      <c r="U2" s="76"/>
      <c r="V2" s="76" t="s">
        <v>7</v>
      </c>
      <c r="W2" s="76"/>
      <c r="X2" s="76"/>
      <c r="Y2" s="76"/>
      <c r="Z2" s="76"/>
      <c r="AA2" s="76" t="s">
        <v>8</v>
      </c>
      <c r="AB2" s="76"/>
      <c r="AC2" s="76" t="s">
        <v>131</v>
      </c>
      <c r="AD2" s="77" t="s">
        <v>130</v>
      </c>
      <c r="AE2" s="77" t="s">
        <v>129</v>
      </c>
      <c r="AF2" s="77" t="s">
        <v>128</v>
      </c>
      <c r="AG2" s="76" t="s">
        <v>127</v>
      </c>
    </row>
    <row r="3" spans="1:33" ht="21.75" customHeight="1">
      <c r="A3" s="76"/>
      <c r="B3" s="68"/>
      <c r="C3" s="76"/>
      <c r="D3" s="76"/>
      <c r="E3" s="76"/>
      <c r="F3" s="74" t="s">
        <v>9</v>
      </c>
      <c r="G3" s="74"/>
      <c r="H3" s="74" t="s">
        <v>10</v>
      </c>
      <c r="I3" s="74"/>
      <c r="J3" s="74" t="s">
        <v>142</v>
      </c>
      <c r="K3" s="74"/>
      <c r="L3" s="74" t="s">
        <v>11</v>
      </c>
      <c r="M3" s="74"/>
      <c r="N3" s="74" t="s">
        <v>12</v>
      </c>
      <c r="O3" s="74"/>
      <c r="P3" s="74" t="s">
        <v>13</v>
      </c>
      <c r="Q3" s="74"/>
      <c r="R3" s="74" t="s">
        <v>14</v>
      </c>
      <c r="S3" s="74"/>
      <c r="T3" s="74" t="s">
        <v>140</v>
      </c>
      <c r="U3" s="74" t="s">
        <v>141</v>
      </c>
      <c r="V3" s="74" t="s">
        <v>17</v>
      </c>
      <c r="W3" s="74" t="s">
        <v>18</v>
      </c>
      <c r="X3" s="74" t="s">
        <v>19</v>
      </c>
      <c r="Y3" s="74" t="s">
        <v>134</v>
      </c>
      <c r="Z3" s="74" t="s">
        <v>135</v>
      </c>
      <c r="AA3" s="74" t="s">
        <v>133</v>
      </c>
      <c r="AB3" s="76" t="s">
        <v>132</v>
      </c>
      <c r="AC3" s="76"/>
      <c r="AD3" s="77"/>
      <c r="AE3" s="77"/>
      <c r="AF3" s="77"/>
      <c r="AG3" s="76"/>
    </row>
    <row r="4" spans="1:33" ht="57" customHeight="1">
      <c r="A4" s="76"/>
      <c r="B4" s="68"/>
      <c r="C4" s="76"/>
      <c r="D4" s="76"/>
      <c r="E4" s="76"/>
      <c r="F4" s="62" t="s">
        <v>17</v>
      </c>
      <c r="G4" s="61" t="s">
        <v>139</v>
      </c>
      <c r="H4" s="61" t="s">
        <v>22</v>
      </c>
      <c r="I4" s="61" t="s">
        <v>138</v>
      </c>
      <c r="J4" s="61" t="s">
        <v>22</v>
      </c>
      <c r="K4" s="61" t="s">
        <v>138</v>
      </c>
      <c r="L4" s="61" t="s">
        <v>22</v>
      </c>
      <c r="M4" s="61" t="s">
        <v>138</v>
      </c>
      <c r="N4" s="61" t="s">
        <v>22</v>
      </c>
      <c r="O4" s="61" t="s">
        <v>138</v>
      </c>
      <c r="P4" s="61" t="s">
        <v>22</v>
      </c>
      <c r="Q4" s="61" t="s">
        <v>138</v>
      </c>
      <c r="R4" s="61" t="s">
        <v>22</v>
      </c>
      <c r="S4" s="61" t="s">
        <v>138</v>
      </c>
      <c r="T4" s="74"/>
      <c r="U4" s="74"/>
      <c r="V4" s="74"/>
      <c r="W4" s="74"/>
      <c r="X4" s="74"/>
      <c r="Y4" s="74"/>
      <c r="Z4" s="74"/>
      <c r="AA4" s="74"/>
      <c r="AB4" s="76"/>
      <c r="AC4" s="76"/>
      <c r="AD4" s="77"/>
      <c r="AE4" s="77"/>
      <c r="AF4" s="77"/>
      <c r="AG4" s="76"/>
    </row>
    <row r="5" spans="1:33" s="1" customFormat="1" ht="32.25" customHeight="1">
      <c r="A5" s="9" t="s">
        <v>207</v>
      </c>
      <c r="B5" s="9"/>
      <c r="C5" s="11"/>
      <c r="D5" s="11"/>
      <c r="E5" s="11">
        <v>91</v>
      </c>
      <c r="F5" s="11">
        <v>24102</v>
      </c>
      <c r="G5" s="11">
        <v>100</v>
      </c>
      <c r="H5" s="11">
        <f>H6+H8+H11+H15+H18+H28</f>
        <v>17115</v>
      </c>
      <c r="I5" s="11">
        <f aca="true" t="shared" si="0" ref="I5:S5">I6+I8+I11+I15+I18+I28</f>
        <v>100</v>
      </c>
      <c r="J5" s="11">
        <v>2255</v>
      </c>
      <c r="K5" s="11">
        <f t="shared" si="0"/>
        <v>100</v>
      </c>
      <c r="L5" s="11">
        <f t="shared" si="0"/>
        <v>3021</v>
      </c>
      <c r="M5" s="11">
        <f t="shared" si="0"/>
        <v>100</v>
      </c>
      <c r="N5" s="11"/>
      <c r="O5" s="11"/>
      <c r="P5" s="11">
        <f t="shared" si="0"/>
        <v>684.1999999999999</v>
      </c>
      <c r="Q5" s="11">
        <f t="shared" si="0"/>
        <v>100</v>
      </c>
      <c r="R5" s="11">
        <f t="shared" si="0"/>
        <v>1026.8000000000002</v>
      </c>
      <c r="S5" s="11">
        <f t="shared" si="0"/>
        <v>100</v>
      </c>
      <c r="T5" s="11">
        <f>T6+T8+T11+T15+T18+T28</f>
        <v>22333</v>
      </c>
      <c r="U5" s="11">
        <v>91</v>
      </c>
      <c r="V5" s="11">
        <f>V6+V8+V11+V15+V18+V28</f>
        <v>178886</v>
      </c>
      <c r="W5" s="11">
        <f>W6+W8+W11+W15+W18+W28</f>
        <v>161935</v>
      </c>
      <c r="X5" s="11">
        <f>X6+X8+X11+X15+X18+X28</f>
        <v>16951</v>
      </c>
      <c r="Y5" s="11"/>
      <c r="Z5" s="11">
        <v>55</v>
      </c>
      <c r="AA5" s="11"/>
      <c r="AB5" s="11"/>
      <c r="AC5" s="11"/>
      <c r="AD5" s="11"/>
      <c r="AE5" s="11"/>
      <c r="AF5" s="11"/>
      <c r="AG5" s="11"/>
    </row>
    <row r="6" spans="1:33" s="3" customFormat="1" ht="19.5" customHeight="1">
      <c r="A6" s="77" t="s">
        <v>206</v>
      </c>
      <c r="B6" s="9" t="s">
        <v>17</v>
      </c>
      <c r="C6" s="12"/>
      <c r="D6" s="12"/>
      <c r="E6" s="16">
        <v>92</v>
      </c>
      <c r="F6" s="25">
        <v>965</v>
      </c>
      <c r="G6" s="25">
        <v>100</v>
      </c>
      <c r="H6" s="25">
        <v>211</v>
      </c>
      <c r="I6" s="25">
        <v>100</v>
      </c>
      <c r="J6" s="25">
        <v>78</v>
      </c>
      <c r="K6" s="25">
        <v>100</v>
      </c>
      <c r="L6" s="25">
        <v>612</v>
      </c>
      <c r="M6" s="25">
        <v>100</v>
      </c>
      <c r="N6" s="25"/>
      <c r="O6" s="25"/>
      <c r="P6" s="31">
        <v>25.6</v>
      </c>
      <c r="Q6" s="25">
        <v>100</v>
      </c>
      <c r="R6" s="31">
        <v>38.4</v>
      </c>
      <c r="S6" s="25">
        <v>100</v>
      </c>
      <c r="T6" s="16">
        <v>910</v>
      </c>
      <c r="U6" s="16">
        <v>92</v>
      </c>
      <c r="V6" s="25">
        <v>5100</v>
      </c>
      <c r="W6" s="32">
        <v>5100</v>
      </c>
      <c r="X6" s="6"/>
      <c r="Y6" s="25"/>
      <c r="Z6" s="25">
        <v>50</v>
      </c>
      <c r="AA6" s="25"/>
      <c r="AB6" s="25"/>
      <c r="AC6" s="25"/>
      <c r="AD6" s="25"/>
      <c r="AE6" s="25"/>
      <c r="AF6" s="25"/>
      <c r="AG6" s="6"/>
    </row>
    <row r="7" spans="1:33" s="2" customFormat="1" ht="68.25" customHeight="1">
      <c r="A7" s="77"/>
      <c r="B7" s="9" t="s">
        <v>34</v>
      </c>
      <c r="C7" s="12">
        <v>2015.3</v>
      </c>
      <c r="D7" s="38" t="s">
        <v>162</v>
      </c>
      <c r="E7" s="16">
        <v>92</v>
      </c>
      <c r="F7" s="18">
        <f>H7+J7+L7+N7+P7+R7</f>
        <v>965</v>
      </c>
      <c r="G7" s="18">
        <v>100</v>
      </c>
      <c r="H7" s="18">
        <v>211</v>
      </c>
      <c r="I7" s="18">
        <v>100</v>
      </c>
      <c r="J7" s="18">
        <v>78</v>
      </c>
      <c r="K7" s="18">
        <v>100</v>
      </c>
      <c r="L7" s="18">
        <v>612</v>
      </c>
      <c r="M7" s="18">
        <v>100</v>
      </c>
      <c r="N7" s="18"/>
      <c r="O7" s="18"/>
      <c r="P7" s="26">
        <v>25.6</v>
      </c>
      <c r="Q7" s="18">
        <v>100</v>
      </c>
      <c r="R7" s="26">
        <v>38.4</v>
      </c>
      <c r="S7" s="18">
        <v>100</v>
      </c>
      <c r="T7" s="14">
        <v>910</v>
      </c>
      <c r="U7" s="16">
        <v>92</v>
      </c>
      <c r="V7" s="18">
        <v>5100</v>
      </c>
      <c r="W7" s="24">
        <v>5100</v>
      </c>
      <c r="X7" s="12"/>
      <c r="Y7" s="18"/>
      <c r="Z7" s="18">
        <v>50</v>
      </c>
      <c r="AA7" s="60" t="s">
        <v>115</v>
      </c>
      <c r="AB7" s="18" t="s">
        <v>116</v>
      </c>
      <c r="AC7" s="18" t="s">
        <v>89</v>
      </c>
      <c r="AD7" s="18" t="s">
        <v>104</v>
      </c>
      <c r="AE7" s="18" t="s">
        <v>90</v>
      </c>
      <c r="AF7" s="18" t="s">
        <v>136</v>
      </c>
      <c r="AG7" s="21" t="s">
        <v>81</v>
      </c>
    </row>
    <row r="8" spans="1:33" s="2" customFormat="1" ht="19.5" customHeight="1">
      <c r="A8" s="77" t="s">
        <v>208</v>
      </c>
      <c r="B8" s="9" t="s">
        <v>17</v>
      </c>
      <c r="C8" s="12"/>
      <c r="D8" s="12"/>
      <c r="E8" s="16">
        <v>96</v>
      </c>
      <c r="F8" s="6">
        <v>2970</v>
      </c>
      <c r="G8" s="6"/>
      <c r="H8" s="6">
        <v>2181</v>
      </c>
      <c r="I8" s="6"/>
      <c r="J8" s="6">
        <v>264</v>
      </c>
      <c r="K8" s="6"/>
      <c r="L8" s="6">
        <v>265</v>
      </c>
      <c r="M8" s="6"/>
      <c r="N8" s="6"/>
      <c r="O8" s="6"/>
      <c r="P8" s="6">
        <v>104</v>
      </c>
      <c r="Q8" s="6"/>
      <c r="R8" s="6">
        <v>156</v>
      </c>
      <c r="S8" s="6"/>
      <c r="T8" s="16">
        <v>2932</v>
      </c>
      <c r="U8" s="16">
        <v>96</v>
      </c>
      <c r="V8" s="25">
        <v>36374</v>
      </c>
      <c r="W8" s="25">
        <f>W9+W10</f>
        <v>36374</v>
      </c>
      <c r="X8" s="25"/>
      <c r="Y8" s="25"/>
      <c r="Z8" s="25">
        <v>89</v>
      </c>
      <c r="AA8" s="18"/>
      <c r="AB8" s="18"/>
      <c r="AC8" s="18"/>
      <c r="AD8" s="18"/>
      <c r="AE8" s="18"/>
      <c r="AF8" s="18"/>
      <c r="AG8" s="19"/>
    </row>
    <row r="9" spans="1:33" s="53" customFormat="1" ht="41.25" customHeight="1">
      <c r="A9" s="77"/>
      <c r="B9" s="48" t="s">
        <v>97</v>
      </c>
      <c r="C9" s="63" t="s">
        <v>100</v>
      </c>
      <c r="D9" s="49" t="s">
        <v>112</v>
      </c>
      <c r="E9" s="51">
        <v>92</v>
      </c>
      <c r="F9" s="50">
        <v>1432</v>
      </c>
      <c r="G9" s="50">
        <v>100</v>
      </c>
      <c r="H9" s="50">
        <v>1067</v>
      </c>
      <c r="I9" s="50">
        <v>100</v>
      </c>
      <c r="J9" s="50">
        <v>153</v>
      </c>
      <c r="K9" s="50">
        <v>100</v>
      </c>
      <c r="L9" s="50">
        <v>154</v>
      </c>
      <c r="M9" s="50">
        <v>100</v>
      </c>
      <c r="N9" s="50"/>
      <c r="O9" s="50"/>
      <c r="P9" s="50">
        <v>23.2</v>
      </c>
      <c r="Q9" s="50">
        <v>100</v>
      </c>
      <c r="R9" s="50">
        <v>34.8</v>
      </c>
      <c r="S9" s="50">
        <v>100</v>
      </c>
      <c r="T9" s="51">
        <v>1359</v>
      </c>
      <c r="U9" s="51">
        <v>92</v>
      </c>
      <c r="V9" s="52">
        <v>21274</v>
      </c>
      <c r="W9" s="52">
        <v>21274</v>
      </c>
      <c r="X9" s="52"/>
      <c r="Y9" s="52"/>
      <c r="Z9" s="52">
        <v>90</v>
      </c>
      <c r="AA9" s="97" t="s">
        <v>117</v>
      </c>
      <c r="AB9" s="104" t="s">
        <v>118</v>
      </c>
      <c r="AC9" s="104" t="s">
        <v>143</v>
      </c>
      <c r="AD9" s="52" t="s">
        <v>98</v>
      </c>
      <c r="AE9" s="104" t="s">
        <v>90</v>
      </c>
      <c r="AF9" s="106" t="s">
        <v>154</v>
      </c>
      <c r="AG9" s="102" t="s">
        <v>155</v>
      </c>
    </row>
    <row r="10" spans="1:33" s="53" customFormat="1" ht="48" customHeight="1">
      <c r="A10" s="77"/>
      <c r="B10" s="48" t="s">
        <v>99</v>
      </c>
      <c r="C10" s="54" t="s">
        <v>101</v>
      </c>
      <c r="D10" s="55" t="s">
        <v>146</v>
      </c>
      <c r="E10" s="51">
        <v>100</v>
      </c>
      <c r="F10" s="56">
        <v>1538</v>
      </c>
      <c r="G10" s="56">
        <v>100</v>
      </c>
      <c r="H10" s="56">
        <v>1114</v>
      </c>
      <c r="I10" s="56">
        <v>100</v>
      </c>
      <c r="J10" s="56">
        <v>111</v>
      </c>
      <c r="K10" s="56">
        <v>100</v>
      </c>
      <c r="L10" s="56">
        <v>111</v>
      </c>
      <c r="M10" s="56">
        <v>100</v>
      </c>
      <c r="N10" s="56"/>
      <c r="O10" s="56"/>
      <c r="P10" s="57">
        <v>80.8</v>
      </c>
      <c r="Q10" s="56">
        <v>100</v>
      </c>
      <c r="R10" s="57">
        <v>121.2</v>
      </c>
      <c r="S10" s="56">
        <v>100</v>
      </c>
      <c r="T10" s="51">
        <v>1573</v>
      </c>
      <c r="U10" s="51">
        <v>100</v>
      </c>
      <c r="V10" s="58">
        <v>15100</v>
      </c>
      <c r="W10" s="58">
        <v>15100</v>
      </c>
      <c r="X10" s="58"/>
      <c r="Y10" s="59"/>
      <c r="Z10" s="59">
        <v>88</v>
      </c>
      <c r="AA10" s="98"/>
      <c r="AB10" s="105"/>
      <c r="AC10" s="105"/>
      <c r="AD10" s="59" t="s">
        <v>61</v>
      </c>
      <c r="AE10" s="105"/>
      <c r="AF10" s="73"/>
      <c r="AG10" s="103"/>
    </row>
    <row r="11" spans="1:33" ht="19.5" customHeight="1">
      <c r="A11" s="77" t="s">
        <v>209</v>
      </c>
      <c r="B11" s="9" t="s">
        <v>17</v>
      </c>
      <c r="C11" s="13"/>
      <c r="D11" s="13"/>
      <c r="E11" s="16">
        <v>83</v>
      </c>
      <c r="F11" s="15">
        <v>7418</v>
      </c>
      <c r="G11" s="15"/>
      <c r="H11" s="15">
        <v>5379</v>
      </c>
      <c r="I11" s="15"/>
      <c r="J11" s="15">
        <v>778</v>
      </c>
      <c r="K11" s="15"/>
      <c r="L11" s="15">
        <v>678</v>
      </c>
      <c r="M11" s="15"/>
      <c r="N11" s="15"/>
      <c r="O11" s="15"/>
      <c r="P11" s="29">
        <v>233.2</v>
      </c>
      <c r="Q11" s="15"/>
      <c r="R11" s="29">
        <v>349.8</v>
      </c>
      <c r="S11" s="15"/>
      <c r="T11" s="16">
        <v>6305</v>
      </c>
      <c r="U11" s="16">
        <v>83</v>
      </c>
      <c r="V11" s="30">
        <v>40452</v>
      </c>
      <c r="W11" s="5">
        <v>40452</v>
      </c>
      <c r="X11" s="5"/>
      <c r="Y11" s="30"/>
      <c r="Z11" s="30">
        <f>173/3</f>
        <v>57.666666666666664</v>
      </c>
      <c r="AA11" s="22"/>
      <c r="AB11" s="22"/>
      <c r="AC11" s="22"/>
      <c r="AD11" s="22"/>
      <c r="AE11" s="22"/>
      <c r="AF11" s="22"/>
      <c r="AG11" s="21"/>
    </row>
    <row r="12" spans="1:33" ht="35.25" customHeight="1">
      <c r="A12" s="77"/>
      <c r="B12" s="9" t="s">
        <v>35</v>
      </c>
      <c r="C12" s="13" t="s">
        <v>114</v>
      </c>
      <c r="D12" s="37" t="s">
        <v>147</v>
      </c>
      <c r="E12" s="14">
        <v>86</v>
      </c>
      <c r="F12" s="17">
        <v>2400</v>
      </c>
      <c r="G12" s="17">
        <v>100</v>
      </c>
      <c r="H12" s="17">
        <v>1763</v>
      </c>
      <c r="I12" s="17">
        <v>100</v>
      </c>
      <c r="J12" s="17">
        <v>200</v>
      </c>
      <c r="K12" s="17">
        <v>100</v>
      </c>
      <c r="L12" s="17">
        <v>235</v>
      </c>
      <c r="M12" s="17">
        <v>100</v>
      </c>
      <c r="N12" s="17"/>
      <c r="O12" s="17"/>
      <c r="P12" s="27">
        <v>80.8</v>
      </c>
      <c r="Q12" s="17">
        <v>100</v>
      </c>
      <c r="R12" s="27">
        <v>121.2</v>
      </c>
      <c r="S12" s="17">
        <v>100</v>
      </c>
      <c r="T12" s="14">
        <v>2064</v>
      </c>
      <c r="U12" s="14">
        <v>86</v>
      </c>
      <c r="V12" s="22">
        <v>22910</v>
      </c>
      <c r="W12" s="23">
        <v>22910</v>
      </c>
      <c r="X12" s="23"/>
      <c r="Y12" s="23"/>
      <c r="Z12" s="23">
        <v>59</v>
      </c>
      <c r="AA12" s="99" t="s">
        <v>119</v>
      </c>
      <c r="AB12" s="99" t="s">
        <v>120</v>
      </c>
      <c r="AC12" s="99" t="s">
        <v>60</v>
      </c>
      <c r="AD12" s="18" t="s">
        <v>61</v>
      </c>
      <c r="AE12" s="99" t="s">
        <v>62</v>
      </c>
      <c r="AF12" s="99" t="s">
        <v>63</v>
      </c>
      <c r="AG12" s="19" t="s">
        <v>71</v>
      </c>
    </row>
    <row r="13" spans="1:33" ht="41.25" customHeight="1">
      <c r="A13" s="77"/>
      <c r="B13" s="9" t="s">
        <v>156</v>
      </c>
      <c r="C13" s="13" t="s">
        <v>114</v>
      </c>
      <c r="D13" s="37" t="s">
        <v>148</v>
      </c>
      <c r="E13" s="14">
        <v>90</v>
      </c>
      <c r="F13" s="17">
        <v>307</v>
      </c>
      <c r="G13" s="17">
        <v>100</v>
      </c>
      <c r="H13" s="17">
        <v>223</v>
      </c>
      <c r="I13" s="17">
        <v>100</v>
      </c>
      <c r="J13" s="17">
        <v>34</v>
      </c>
      <c r="K13" s="17">
        <v>100</v>
      </c>
      <c r="L13" s="17">
        <v>30</v>
      </c>
      <c r="M13" s="17">
        <v>100</v>
      </c>
      <c r="N13" s="17"/>
      <c r="O13" s="17"/>
      <c r="P13" s="17">
        <v>8</v>
      </c>
      <c r="Q13" s="17">
        <v>100</v>
      </c>
      <c r="R13" s="17">
        <v>12</v>
      </c>
      <c r="S13" s="17">
        <v>100</v>
      </c>
      <c r="T13" s="14">
        <v>294</v>
      </c>
      <c r="U13" s="14">
        <v>90</v>
      </c>
      <c r="V13" s="22">
        <v>4390</v>
      </c>
      <c r="W13" s="23">
        <v>4390</v>
      </c>
      <c r="X13" s="23"/>
      <c r="Y13" s="23"/>
      <c r="Z13" s="23">
        <v>84</v>
      </c>
      <c r="AA13" s="100"/>
      <c r="AB13" s="100"/>
      <c r="AC13" s="100"/>
      <c r="AD13" s="18" t="s">
        <v>64</v>
      </c>
      <c r="AE13" s="100"/>
      <c r="AF13" s="100"/>
      <c r="AG13" s="19" t="s">
        <v>71</v>
      </c>
    </row>
    <row r="14" spans="1:33" ht="57" customHeight="1">
      <c r="A14" s="77"/>
      <c r="B14" s="9" t="s">
        <v>36</v>
      </c>
      <c r="C14" s="13" t="s">
        <v>114</v>
      </c>
      <c r="D14" s="37" t="s">
        <v>149</v>
      </c>
      <c r="E14" s="14">
        <v>81</v>
      </c>
      <c r="F14" s="17">
        <v>4711</v>
      </c>
      <c r="G14" s="17">
        <v>100</v>
      </c>
      <c r="H14" s="17">
        <v>3393</v>
      </c>
      <c r="I14" s="17">
        <v>100</v>
      </c>
      <c r="J14" s="17">
        <v>544</v>
      </c>
      <c r="K14" s="17">
        <v>100</v>
      </c>
      <c r="L14" s="17">
        <v>413</v>
      </c>
      <c r="M14" s="17">
        <v>100</v>
      </c>
      <c r="N14" s="17"/>
      <c r="O14" s="17"/>
      <c r="P14" s="27">
        <v>144.4</v>
      </c>
      <c r="Q14" s="17">
        <v>100</v>
      </c>
      <c r="R14" s="27">
        <v>216.6</v>
      </c>
      <c r="S14" s="17">
        <v>100</v>
      </c>
      <c r="T14" s="14">
        <v>3947</v>
      </c>
      <c r="U14" s="14">
        <v>81</v>
      </c>
      <c r="V14" s="22">
        <v>13152</v>
      </c>
      <c r="W14" s="23">
        <v>13152</v>
      </c>
      <c r="X14" s="23"/>
      <c r="Y14" s="23"/>
      <c r="Z14" s="23">
        <v>30</v>
      </c>
      <c r="AA14" s="101"/>
      <c r="AB14" s="101"/>
      <c r="AC14" s="101"/>
      <c r="AD14" s="18" t="s">
        <v>65</v>
      </c>
      <c r="AE14" s="101"/>
      <c r="AF14" s="101"/>
      <c r="AG14" s="19" t="s">
        <v>77</v>
      </c>
    </row>
    <row r="15" spans="1:33" s="1" customFormat="1" ht="19.5" customHeight="1">
      <c r="A15" s="77" t="s">
        <v>210</v>
      </c>
      <c r="B15" s="9" t="s">
        <v>17</v>
      </c>
      <c r="C15" s="13"/>
      <c r="D15" s="39"/>
      <c r="E15" s="16">
        <v>100</v>
      </c>
      <c r="F15" s="15">
        <v>638</v>
      </c>
      <c r="G15" s="15"/>
      <c r="H15" s="15">
        <v>356</v>
      </c>
      <c r="I15" s="15"/>
      <c r="J15" s="15">
        <v>141</v>
      </c>
      <c r="K15" s="15"/>
      <c r="L15" s="15">
        <v>141</v>
      </c>
      <c r="M15" s="15"/>
      <c r="N15" s="15"/>
      <c r="O15" s="15"/>
      <c r="P15" s="15"/>
      <c r="Q15" s="15"/>
      <c r="R15" s="15"/>
      <c r="S15" s="15"/>
      <c r="T15" s="16">
        <v>651</v>
      </c>
      <c r="U15" s="16">
        <v>100</v>
      </c>
      <c r="V15" s="30">
        <v>13903</v>
      </c>
      <c r="W15" s="5">
        <v>6704</v>
      </c>
      <c r="X15" s="5">
        <v>7199</v>
      </c>
      <c r="Y15" s="30"/>
      <c r="Z15" s="30">
        <v>100</v>
      </c>
      <c r="AA15" s="22"/>
      <c r="AB15" s="22"/>
      <c r="AC15" s="22"/>
      <c r="AD15" s="22"/>
      <c r="AE15" s="22"/>
      <c r="AF15" s="22"/>
      <c r="AG15" s="21"/>
    </row>
    <row r="16" spans="1:33" ht="53.25" customHeight="1">
      <c r="A16" s="77"/>
      <c r="B16" s="9" t="s">
        <v>37</v>
      </c>
      <c r="C16" s="13" t="s">
        <v>111</v>
      </c>
      <c r="D16" s="39" t="s">
        <v>163</v>
      </c>
      <c r="E16" s="14">
        <v>100</v>
      </c>
      <c r="F16" s="17">
        <v>394</v>
      </c>
      <c r="G16" s="17">
        <v>100</v>
      </c>
      <c r="H16" s="17">
        <v>230</v>
      </c>
      <c r="I16" s="17">
        <v>100</v>
      </c>
      <c r="J16" s="17">
        <v>91</v>
      </c>
      <c r="K16" s="17">
        <v>100</v>
      </c>
      <c r="L16" s="17">
        <v>72</v>
      </c>
      <c r="M16" s="17">
        <v>100</v>
      </c>
      <c r="N16" s="17"/>
      <c r="O16" s="17"/>
      <c r="P16" s="17"/>
      <c r="Q16" s="17"/>
      <c r="R16" s="17"/>
      <c r="S16" s="17"/>
      <c r="T16" s="14">
        <v>397</v>
      </c>
      <c r="U16" s="14">
        <v>100</v>
      </c>
      <c r="V16" s="22">
        <v>8999</v>
      </c>
      <c r="W16" s="23">
        <v>1800</v>
      </c>
      <c r="X16" s="23">
        <v>7199</v>
      </c>
      <c r="Y16" s="23"/>
      <c r="Z16" s="23">
        <v>100</v>
      </c>
      <c r="AA16" s="94" t="s">
        <v>121</v>
      </c>
      <c r="AB16" s="94" t="s">
        <v>122</v>
      </c>
      <c r="AC16" s="94" t="s">
        <v>89</v>
      </c>
      <c r="AD16" s="23" t="s">
        <v>61</v>
      </c>
      <c r="AE16" s="94" t="s">
        <v>90</v>
      </c>
      <c r="AF16" s="94" t="s">
        <v>91</v>
      </c>
      <c r="AG16" s="21" t="s">
        <v>81</v>
      </c>
    </row>
    <row r="17" spans="1:33" ht="60" customHeight="1">
      <c r="A17" s="77"/>
      <c r="B17" s="9" t="s">
        <v>38</v>
      </c>
      <c r="C17" s="13" t="s">
        <v>111</v>
      </c>
      <c r="D17" s="39" t="s">
        <v>113</v>
      </c>
      <c r="E17" s="14">
        <v>100</v>
      </c>
      <c r="F17" s="17">
        <v>244</v>
      </c>
      <c r="G17" s="17">
        <v>100</v>
      </c>
      <c r="H17" s="17">
        <v>126</v>
      </c>
      <c r="I17" s="17">
        <v>100</v>
      </c>
      <c r="J17" s="17">
        <v>50</v>
      </c>
      <c r="K17" s="17">
        <v>100</v>
      </c>
      <c r="L17" s="17">
        <v>69</v>
      </c>
      <c r="M17" s="17">
        <v>100</v>
      </c>
      <c r="N17" s="17"/>
      <c r="O17" s="17"/>
      <c r="P17" s="17"/>
      <c r="Q17" s="17"/>
      <c r="R17" s="17"/>
      <c r="S17" s="17"/>
      <c r="T17" s="14">
        <v>254</v>
      </c>
      <c r="U17" s="14">
        <v>100</v>
      </c>
      <c r="V17" s="22">
        <v>4904</v>
      </c>
      <c r="W17" s="23">
        <v>4904</v>
      </c>
      <c r="X17" s="23"/>
      <c r="Y17" s="23"/>
      <c r="Z17" s="23">
        <v>100</v>
      </c>
      <c r="AA17" s="96"/>
      <c r="AB17" s="96"/>
      <c r="AC17" s="96"/>
      <c r="AD17" s="23" t="s">
        <v>92</v>
      </c>
      <c r="AE17" s="96"/>
      <c r="AF17" s="96"/>
      <c r="AG17" s="21" t="s">
        <v>81</v>
      </c>
    </row>
    <row r="18" spans="1:33" s="1" customFormat="1" ht="19.5" customHeight="1">
      <c r="A18" s="77" t="s">
        <v>211</v>
      </c>
      <c r="B18" s="9" t="s">
        <v>17</v>
      </c>
      <c r="C18" s="13"/>
      <c r="D18" s="39"/>
      <c r="E18" s="16">
        <v>94</v>
      </c>
      <c r="F18" s="41">
        <v>3724</v>
      </c>
      <c r="G18" s="41"/>
      <c r="H18" s="41">
        <v>2494</v>
      </c>
      <c r="I18" s="41"/>
      <c r="J18" s="41">
        <v>300</v>
      </c>
      <c r="K18" s="15"/>
      <c r="L18" s="15">
        <v>683</v>
      </c>
      <c r="M18" s="15"/>
      <c r="N18" s="15"/>
      <c r="O18" s="15"/>
      <c r="P18" s="29">
        <v>98.8</v>
      </c>
      <c r="Q18" s="15"/>
      <c r="R18" s="29">
        <v>148.2</v>
      </c>
      <c r="S18" s="15"/>
      <c r="T18" s="16">
        <v>3572</v>
      </c>
      <c r="U18" s="16">
        <v>94</v>
      </c>
      <c r="V18" s="30">
        <v>28381</v>
      </c>
      <c r="W18" s="30">
        <v>26081</v>
      </c>
      <c r="X18" s="5">
        <v>2300</v>
      </c>
      <c r="Y18" s="30"/>
      <c r="Z18" s="30">
        <f>446/6</f>
        <v>74.33333333333333</v>
      </c>
      <c r="AA18" s="22"/>
      <c r="AB18" s="22"/>
      <c r="AC18" s="22"/>
      <c r="AD18" s="22"/>
      <c r="AE18" s="22"/>
      <c r="AF18" s="22"/>
      <c r="AG18" s="21"/>
    </row>
    <row r="19" spans="1:33" ht="41.25" customHeight="1">
      <c r="A19" s="77"/>
      <c r="B19" s="9" t="s">
        <v>39</v>
      </c>
      <c r="C19" s="13" t="s">
        <v>144</v>
      </c>
      <c r="D19" s="39" t="s">
        <v>150</v>
      </c>
      <c r="E19" s="14">
        <v>97</v>
      </c>
      <c r="F19" s="17">
        <v>887</v>
      </c>
      <c r="G19" s="17">
        <v>100</v>
      </c>
      <c r="H19" s="17">
        <v>606</v>
      </c>
      <c r="I19" s="17">
        <v>100</v>
      </c>
      <c r="J19" s="17">
        <v>85</v>
      </c>
      <c r="K19" s="17">
        <v>100</v>
      </c>
      <c r="L19" s="17">
        <v>125</v>
      </c>
      <c r="M19" s="17">
        <v>100</v>
      </c>
      <c r="N19" s="17"/>
      <c r="O19" s="17"/>
      <c r="P19" s="27">
        <v>28.4</v>
      </c>
      <c r="Q19" s="17">
        <v>100</v>
      </c>
      <c r="R19" s="27">
        <v>42.6</v>
      </c>
      <c r="S19" s="17">
        <v>100</v>
      </c>
      <c r="T19" s="14">
        <v>859</v>
      </c>
      <c r="U19" s="14">
        <v>97</v>
      </c>
      <c r="V19" s="22"/>
      <c r="W19" s="22">
        <v>13025</v>
      </c>
      <c r="X19" s="23"/>
      <c r="Y19" s="23"/>
      <c r="Z19" s="23">
        <v>100</v>
      </c>
      <c r="AA19" s="94" t="s">
        <v>123</v>
      </c>
      <c r="AB19" s="94" t="s">
        <v>124</v>
      </c>
      <c r="AC19" s="94" t="s">
        <v>105</v>
      </c>
      <c r="AD19" s="23" t="s">
        <v>82</v>
      </c>
      <c r="AE19" s="94" t="s">
        <v>106</v>
      </c>
      <c r="AF19" s="94" t="s">
        <v>107</v>
      </c>
      <c r="AG19" s="21" t="s">
        <v>71</v>
      </c>
    </row>
    <row r="20" spans="1:33" ht="36" customHeight="1">
      <c r="A20" s="77"/>
      <c r="B20" s="9" t="s">
        <v>40</v>
      </c>
      <c r="C20" s="13" t="s">
        <v>144</v>
      </c>
      <c r="D20" s="39" t="s">
        <v>164</v>
      </c>
      <c r="E20" s="14">
        <v>94</v>
      </c>
      <c r="F20" s="17">
        <v>558</v>
      </c>
      <c r="G20" s="17">
        <v>100</v>
      </c>
      <c r="H20" s="17">
        <v>403</v>
      </c>
      <c r="I20" s="17">
        <v>100</v>
      </c>
      <c r="J20" s="17">
        <v>45</v>
      </c>
      <c r="K20" s="17">
        <v>100</v>
      </c>
      <c r="L20" s="17">
        <v>87</v>
      </c>
      <c r="M20" s="17">
        <v>100</v>
      </c>
      <c r="N20" s="17"/>
      <c r="O20" s="17"/>
      <c r="P20" s="27">
        <v>9.2</v>
      </c>
      <c r="Q20" s="17">
        <v>100</v>
      </c>
      <c r="R20" s="27">
        <v>13.8</v>
      </c>
      <c r="S20" s="17">
        <v>100</v>
      </c>
      <c r="T20" s="14">
        <v>525</v>
      </c>
      <c r="U20" s="14">
        <v>94</v>
      </c>
      <c r="V20" s="22"/>
      <c r="W20" s="22">
        <v>3075</v>
      </c>
      <c r="X20" s="23"/>
      <c r="Y20" s="23"/>
      <c r="Z20" s="23">
        <v>71</v>
      </c>
      <c r="AA20" s="95"/>
      <c r="AB20" s="95"/>
      <c r="AC20" s="95"/>
      <c r="AD20" s="23" t="s">
        <v>108</v>
      </c>
      <c r="AE20" s="95"/>
      <c r="AF20" s="95"/>
      <c r="AG20" s="21" t="s">
        <v>71</v>
      </c>
    </row>
    <row r="21" spans="1:33" ht="35.25" customHeight="1">
      <c r="A21" s="77"/>
      <c r="B21" s="9" t="s">
        <v>41</v>
      </c>
      <c r="C21" s="13" t="s">
        <v>144</v>
      </c>
      <c r="D21" s="39" t="s">
        <v>165</v>
      </c>
      <c r="E21" s="14">
        <v>99</v>
      </c>
      <c r="F21" s="17">
        <v>353</v>
      </c>
      <c r="G21" s="17">
        <v>100</v>
      </c>
      <c r="H21" s="17">
        <v>216</v>
      </c>
      <c r="I21" s="17">
        <v>100</v>
      </c>
      <c r="J21" s="17">
        <v>50</v>
      </c>
      <c r="K21" s="17">
        <v>100</v>
      </c>
      <c r="L21" s="17">
        <v>47</v>
      </c>
      <c r="M21" s="17">
        <v>100</v>
      </c>
      <c r="N21" s="17"/>
      <c r="O21" s="17"/>
      <c r="P21" s="27">
        <v>16</v>
      </c>
      <c r="Q21" s="17">
        <v>100</v>
      </c>
      <c r="R21" s="27">
        <v>24</v>
      </c>
      <c r="S21" s="17">
        <v>100</v>
      </c>
      <c r="T21" s="14">
        <v>349</v>
      </c>
      <c r="U21" s="14">
        <v>99</v>
      </c>
      <c r="V21" s="22"/>
      <c r="W21" s="22">
        <v>950</v>
      </c>
      <c r="X21" s="23">
        <v>2300</v>
      </c>
      <c r="Y21" s="23"/>
      <c r="Z21" s="23">
        <v>86</v>
      </c>
      <c r="AA21" s="95"/>
      <c r="AB21" s="95"/>
      <c r="AC21" s="95"/>
      <c r="AD21" s="23" t="s">
        <v>82</v>
      </c>
      <c r="AE21" s="95"/>
      <c r="AF21" s="95"/>
      <c r="AG21" s="21" t="s">
        <v>77</v>
      </c>
    </row>
    <row r="22" spans="1:33" ht="35.25" customHeight="1">
      <c r="A22" s="77"/>
      <c r="B22" s="9" t="s">
        <v>43</v>
      </c>
      <c r="C22" s="13" t="s">
        <v>144</v>
      </c>
      <c r="D22" s="39" t="s">
        <v>151</v>
      </c>
      <c r="E22" s="14">
        <v>93</v>
      </c>
      <c r="F22" s="17">
        <v>157</v>
      </c>
      <c r="G22" s="17">
        <v>100</v>
      </c>
      <c r="H22" s="17">
        <v>54</v>
      </c>
      <c r="I22" s="17">
        <v>100</v>
      </c>
      <c r="J22" s="17">
        <v>36</v>
      </c>
      <c r="K22" s="17">
        <v>100</v>
      </c>
      <c r="L22" s="17">
        <v>40</v>
      </c>
      <c r="M22" s="17">
        <v>100</v>
      </c>
      <c r="N22" s="17"/>
      <c r="O22" s="17"/>
      <c r="P22" s="27">
        <v>10.8</v>
      </c>
      <c r="Q22" s="17">
        <v>100</v>
      </c>
      <c r="R22" s="27">
        <v>16.2</v>
      </c>
      <c r="S22" s="17">
        <v>100</v>
      </c>
      <c r="T22" s="14">
        <v>146</v>
      </c>
      <c r="U22" s="14">
        <v>93</v>
      </c>
      <c r="V22" s="22"/>
      <c r="W22" s="22"/>
      <c r="X22" s="23"/>
      <c r="Y22" s="23"/>
      <c r="Z22" s="23"/>
      <c r="AA22" s="95"/>
      <c r="AB22" s="95"/>
      <c r="AC22" s="95"/>
      <c r="AD22" s="23" t="s">
        <v>82</v>
      </c>
      <c r="AE22" s="95"/>
      <c r="AF22" s="95"/>
      <c r="AG22" s="21" t="s">
        <v>81</v>
      </c>
    </row>
    <row r="23" spans="1:33" ht="35.25" customHeight="1">
      <c r="A23" s="77"/>
      <c r="B23" s="9" t="s">
        <v>42</v>
      </c>
      <c r="C23" s="13" t="s">
        <v>144</v>
      </c>
      <c r="D23" s="39" t="s">
        <v>166</v>
      </c>
      <c r="E23" s="14">
        <v>93</v>
      </c>
      <c r="F23" s="17">
        <v>95</v>
      </c>
      <c r="G23" s="17">
        <v>100</v>
      </c>
      <c r="H23" s="17">
        <v>30</v>
      </c>
      <c r="I23" s="17">
        <v>100</v>
      </c>
      <c r="J23" s="17">
        <v>17</v>
      </c>
      <c r="K23" s="17">
        <v>100</v>
      </c>
      <c r="L23" s="17">
        <v>36</v>
      </c>
      <c r="M23" s="17">
        <v>100</v>
      </c>
      <c r="N23" s="17"/>
      <c r="O23" s="17"/>
      <c r="P23" s="27">
        <v>4.8</v>
      </c>
      <c r="Q23" s="17">
        <v>100</v>
      </c>
      <c r="R23" s="27">
        <v>7.2</v>
      </c>
      <c r="S23" s="17">
        <v>100</v>
      </c>
      <c r="T23" s="14">
        <v>88</v>
      </c>
      <c r="U23" s="14">
        <v>93</v>
      </c>
      <c r="V23" s="22"/>
      <c r="W23" s="22"/>
      <c r="X23" s="23"/>
      <c r="Y23" s="23"/>
      <c r="Z23" s="23"/>
      <c r="AA23" s="95"/>
      <c r="AB23" s="95"/>
      <c r="AC23" s="95"/>
      <c r="AD23" s="23" t="s">
        <v>82</v>
      </c>
      <c r="AE23" s="94" t="s">
        <v>106</v>
      </c>
      <c r="AF23" s="95"/>
      <c r="AG23" s="21" t="s">
        <v>81</v>
      </c>
    </row>
    <row r="24" spans="1:33" ht="35.25" customHeight="1">
      <c r="A24" s="77"/>
      <c r="B24" s="9" t="s">
        <v>44</v>
      </c>
      <c r="C24" s="13" t="s">
        <v>144</v>
      </c>
      <c r="D24" s="39" t="s">
        <v>109</v>
      </c>
      <c r="E24" s="14">
        <v>95</v>
      </c>
      <c r="F24" s="17">
        <v>98</v>
      </c>
      <c r="G24" s="17">
        <v>100</v>
      </c>
      <c r="H24" s="17">
        <v>35</v>
      </c>
      <c r="I24" s="17">
        <v>100</v>
      </c>
      <c r="J24" s="17">
        <v>16</v>
      </c>
      <c r="K24" s="17">
        <v>100</v>
      </c>
      <c r="L24" s="17">
        <v>34</v>
      </c>
      <c r="M24" s="17">
        <v>100</v>
      </c>
      <c r="N24" s="17"/>
      <c r="O24" s="17"/>
      <c r="P24" s="27">
        <v>5.2</v>
      </c>
      <c r="Q24" s="17">
        <v>100</v>
      </c>
      <c r="R24" s="27">
        <v>7.8</v>
      </c>
      <c r="S24" s="17">
        <v>100</v>
      </c>
      <c r="T24" s="14">
        <v>93</v>
      </c>
      <c r="U24" s="14">
        <v>95</v>
      </c>
      <c r="V24" s="22"/>
      <c r="W24" s="22">
        <v>989</v>
      </c>
      <c r="X24" s="23"/>
      <c r="Y24" s="23"/>
      <c r="Z24" s="23">
        <v>100</v>
      </c>
      <c r="AA24" s="95"/>
      <c r="AB24" s="95"/>
      <c r="AC24" s="95"/>
      <c r="AD24" s="23" t="s">
        <v>82</v>
      </c>
      <c r="AE24" s="95"/>
      <c r="AF24" s="95"/>
      <c r="AG24" s="21" t="s">
        <v>81</v>
      </c>
    </row>
    <row r="25" spans="1:33" ht="32.25" customHeight="1">
      <c r="A25" s="77"/>
      <c r="B25" s="9" t="s">
        <v>45</v>
      </c>
      <c r="C25" s="13" t="s">
        <v>144</v>
      </c>
      <c r="D25" s="39" t="s">
        <v>152</v>
      </c>
      <c r="E25" s="14">
        <v>88</v>
      </c>
      <c r="F25" s="17">
        <v>32</v>
      </c>
      <c r="G25" s="17">
        <v>100</v>
      </c>
      <c r="H25" s="17">
        <v>10</v>
      </c>
      <c r="I25" s="17">
        <v>100</v>
      </c>
      <c r="J25" s="17">
        <v>8</v>
      </c>
      <c r="K25" s="17">
        <v>100</v>
      </c>
      <c r="L25" s="17">
        <v>8</v>
      </c>
      <c r="M25" s="17">
        <v>100</v>
      </c>
      <c r="N25" s="17"/>
      <c r="O25" s="17"/>
      <c r="P25" s="27">
        <v>2</v>
      </c>
      <c r="Q25" s="17">
        <v>100</v>
      </c>
      <c r="R25" s="27">
        <v>3</v>
      </c>
      <c r="S25" s="17">
        <v>100</v>
      </c>
      <c r="T25" s="14">
        <v>28</v>
      </c>
      <c r="U25" s="14">
        <v>88</v>
      </c>
      <c r="V25" s="22"/>
      <c r="W25" s="22"/>
      <c r="X25" s="23"/>
      <c r="Y25" s="23"/>
      <c r="Z25" s="23"/>
      <c r="AA25" s="95"/>
      <c r="AB25" s="95"/>
      <c r="AC25" s="95"/>
      <c r="AD25" s="23" t="s">
        <v>82</v>
      </c>
      <c r="AE25" s="95"/>
      <c r="AF25" s="95"/>
      <c r="AG25" s="21" t="s">
        <v>81</v>
      </c>
    </row>
    <row r="26" spans="1:33" ht="33.75" customHeight="1">
      <c r="A26" s="77"/>
      <c r="B26" s="9" t="s">
        <v>46</v>
      </c>
      <c r="C26" s="13" t="s">
        <v>144</v>
      </c>
      <c r="D26" s="39" t="s">
        <v>167</v>
      </c>
      <c r="E26" s="14">
        <v>94</v>
      </c>
      <c r="F26" s="17">
        <v>136</v>
      </c>
      <c r="G26" s="17">
        <v>100</v>
      </c>
      <c r="H26" s="17">
        <v>54</v>
      </c>
      <c r="I26" s="17">
        <v>100</v>
      </c>
      <c r="J26" s="17">
        <v>28</v>
      </c>
      <c r="K26" s="17">
        <v>100</v>
      </c>
      <c r="L26" s="17">
        <v>38</v>
      </c>
      <c r="M26" s="17">
        <v>100</v>
      </c>
      <c r="N26" s="17"/>
      <c r="O26" s="17"/>
      <c r="P26" s="27">
        <v>6.4</v>
      </c>
      <c r="Q26" s="17">
        <v>100</v>
      </c>
      <c r="R26" s="27">
        <v>9.6</v>
      </c>
      <c r="S26" s="17">
        <v>100</v>
      </c>
      <c r="T26" s="14">
        <v>128</v>
      </c>
      <c r="U26" s="14">
        <v>94</v>
      </c>
      <c r="V26" s="22"/>
      <c r="W26" s="22">
        <v>542</v>
      </c>
      <c r="X26" s="23"/>
      <c r="Y26" s="23"/>
      <c r="Z26" s="23">
        <v>35</v>
      </c>
      <c r="AA26" s="95"/>
      <c r="AB26" s="95"/>
      <c r="AC26" s="95"/>
      <c r="AD26" s="23" t="s">
        <v>82</v>
      </c>
      <c r="AE26" s="95"/>
      <c r="AF26" s="95"/>
      <c r="AG26" s="21" t="s">
        <v>71</v>
      </c>
    </row>
    <row r="27" spans="1:33" ht="54.75" customHeight="1">
      <c r="A27" s="77"/>
      <c r="B27" s="9" t="s">
        <v>47</v>
      </c>
      <c r="C27" s="13" t="s">
        <v>144</v>
      </c>
      <c r="D27" s="39" t="s">
        <v>168</v>
      </c>
      <c r="E27" s="14">
        <v>90</v>
      </c>
      <c r="F27" s="17">
        <v>1408</v>
      </c>
      <c r="G27" s="17">
        <v>100</v>
      </c>
      <c r="H27" s="17">
        <v>1086</v>
      </c>
      <c r="I27" s="17">
        <v>100</v>
      </c>
      <c r="J27" s="17">
        <v>14</v>
      </c>
      <c r="K27" s="17">
        <v>100</v>
      </c>
      <c r="L27" s="17">
        <v>268</v>
      </c>
      <c r="M27" s="17">
        <v>100</v>
      </c>
      <c r="N27" s="17"/>
      <c r="O27" s="17"/>
      <c r="P27" s="27">
        <v>16</v>
      </c>
      <c r="Q27" s="17">
        <v>100</v>
      </c>
      <c r="R27" s="27">
        <v>24</v>
      </c>
      <c r="S27" s="17">
        <v>100</v>
      </c>
      <c r="T27" s="14">
        <v>1356</v>
      </c>
      <c r="U27" s="14">
        <v>90</v>
      </c>
      <c r="V27" s="22"/>
      <c r="W27" s="22">
        <v>7500</v>
      </c>
      <c r="X27" s="23"/>
      <c r="Y27" s="23"/>
      <c r="Z27" s="23">
        <v>54</v>
      </c>
      <c r="AA27" s="96"/>
      <c r="AB27" s="96"/>
      <c r="AC27" s="96"/>
      <c r="AD27" s="23" t="s">
        <v>110</v>
      </c>
      <c r="AE27" s="96"/>
      <c r="AF27" s="96"/>
      <c r="AG27" s="21" t="s">
        <v>77</v>
      </c>
    </row>
    <row r="28" spans="1:33" s="1" customFormat="1" ht="19.5" customHeight="1">
      <c r="A28" s="109" t="s">
        <v>212</v>
      </c>
      <c r="B28" s="9" t="s">
        <v>17</v>
      </c>
      <c r="C28" s="13"/>
      <c r="D28" s="39"/>
      <c r="E28" s="42">
        <v>93</v>
      </c>
      <c r="F28" s="15">
        <v>8388</v>
      </c>
      <c r="G28" s="15"/>
      <c r="H28" s="15">
        <v>6494</v>
      </c>
      <c r="I28" s="15"/>
      <c r="J28" s="15">
        <v>695</v>
      </c>
      <c r="K28" s="15"/>
      <c r="L28" s="15">
        <v>642</v>
      </c>
      <c r="M28" s="15"/>
      <c r="N28" s="15"/>
      <c r="O28" s="15"/>
      <c r="P28" s="40">
        <v>222.6</v>
      </c>
      <c r="Q28" s="41"/>
      <c r="R28" s="40">
        <v>334.4</v>
      </c>
      <c r="S28" s="41"/>
      <c r="T28" s="42">
        <v>7963</v>
      </c>
      <c r="U28" s="42">
        <v>93</v>
      </c>
      <c r="V28" s="34">
        <v>54676</v>
      </c>
      <c r="W28" s="5">
        <v>47224</v>
      </c>
      <c r="X28" s="5">
        <v>7452</v>
      </c>
      <c r="Y28" s="30"/>
      <c r="Z28" s="30">
        <v>81</v>
      </c>
      <c r="AA28" s="30"/>
      <c r="AB28" s="30"/>
      <c r="AC28" s="30"/>
      <c r="AD28" s="30"/>
      <c r="AE28" s="30"/>
      <c r="AF28" s="30"/>
      <c r="AG28" s="20"/>
    </row>
    <row r="29" spans="1:33" ht="67.5" customHeight="1">
      <c r="A29" s="110"/>
      <c r="B29" s="9" t="s">
        <v>48</v>
      </c>
      <c r="C29" s="13" t="s">
        <v>145</v>
      </c>
      <c r="D29" s="35" t="s">
        <v>169</v>
      </c>
      <c r="E29" s="14">
        <v>100</v>
      </c>
      <c r="F29" s="17">
        <v>46</v>
      </c>
      <c r="G29" s="17">
        <v>100</v>
      </c>
      <c r="H29" s="17">
        <v>32</v>
      </c>
      <c r="I29" s="17">
        <v>100</v>
      </c>
      <c r="J29" s="17">
        <v>8</v>
      </c>
      <c r="K29" s="17">
        <v>100</v>
      </c>
      <c r="L29" s="17">
        <v>3</v>
      </c>
      <c r="M29" s="17">
        <v>100</v>
      </c>
      <c r="N29" s="17"/>
      <c r="O29" s="17"/>
      <c r="P29" s="27">
        <v>1.2</v>
      </c>
      <c r="Q29" s="17">
        <v>100</v>
      </c>
      <c r="R29" s="36">
        <v>2.052</v>
      </c>
      <c r="S29" s="17">
        <v>100</v>
      </c>
      <c r="T29" s="14">
        <v>46</v>
      </c>
      <c r="U29" s="14">
        <v>100</v>
      </c>
      <c r="V29" s="22"/>
      <c r="W29" s="23">
        <v>510</v>
      </c>
      <c r="X29" s="23"/>
      <c r="Y29" s="23"/>
      <c r="Z29" s="23">
        <v>91</v>
      </c>
      <c r="AA29" s="94" t="s">
        <v>125</v>
      </c>
      <c r="AB29" s="94" t="s">
        <v>126</v>
      </c>
      <c r="AC29" s="23" t="s">
        <v>66</v>
      </c>
      <c r="AD29" s="43" t="s">
        <v>67</v>
      </c>
      <c r="AE29" s="69" t="s">
        <v>153</v>
      </c>
      <c r="AF29" s="94" t="s">
        <v>68</v>
      </c>
      <c r="AG29" s="21" t="s">
        <v>81</v>
      </c>
    </row>
    <row r="30" spans="1:33" ht="71.25" customHeight="1">
      <c r="A30" s="110"/>
      <c r="B30" s="9" t="s">
        <v>49</v>
      </c>
      <c r="C30" s="13" t="s">
        <v>145</v>
      </c>
      <c r="D30" s="44" t="s">
        <v>170</v>
      </c>
      <c r="E30" s="14">
        <v>86</v>
      </c>
      <c r="F30" s="17">
        <v>3229</v>
      </c>
      <c r="G30" s="17">
        <v>100</v>
      </c>
      <c r="H30" s="17">
        <v>2620</v>
      </c>
      <c r="I30" s="17">
        <v>100</v>
      </c>
      <c r="J30" s="17">
        <v>189</v>
      </c>
      <c r="K30" s="17">
        <v>100</v>
      </c>
      <c r="L30" s="17">
        <v>222</v>
      </c>
      <c r="M30" s="17">
        <v>100</v>
      </c>
      <c r="N30" s="17"/>
      <c r="O30" s="17"/>
      <c r="P30" s="27">
        <v>79.4</v>
      </c>
      <c r="Q30" s="17">
        <v>100</v>
      </c>
      <c r="R30" s="45">
        <v>122.75800000000001</v>
      </c>
      <c r="S30" s="17">
        <v>100</v>
      </c>
      <c r="T30" s="14">
        <v>2848</v>
      </c>
      <c r="U30" s="14">
        <v>86</v>
      </c>
      <c r="V30" s="22"/>
      <c r="W30" s="23">
        <v>22600</v>
      </c>
      <c r="X30" s="23">
        <v>3800</v>
      </c>
      <c r="Y30" s="23"/>
      <c r="Z30" s="23">
        <v>72</v>
      </c>
      <c r="AA30" s="95"/>
      <c r="AB30" s="95"/>
      <c r="AC30" s="23" t="s">
        <v>69</v>
      </c>
      <c r="AD30" s="44" t="s">
        <v>70</v>
      </c>
      <c r="AE30" s="107"/>
      <c r="AF30" s="95"/>
      <c r="AG30" s="21" t="s">
        <v>71</v>
      </c>
    </row>
    <row r="31" spans="1:33" ht="64.5" customHeight="1">
      <c r="A31" s="110"/>
      <c r="B31" s="9" t="s">
        <v>50</v>
      </c>
      <c r="C31" s="13" t="s">
        <v>72</v>
      </c>
      <c r="D31" s="35" t="s">
        <v>73</v>
      </c>
      <c r="E31" s="14">
        <v>72</v>
      </c>
      <c r="F31" s="17">
        <v>1581</v>
      </c>
      <c r="G31" s="17">
        <v>100</v>
      </c>
      <c r="H31" s="17">
        <v>1224</v>
      </c>
      <c r="I31" s="17">
        <v>100</v>
      </c>
      <c r="J31" s="17">
        <v>131</v>
      </c>
      <c r="K31" s="17">
        <v>100</v>
      </c>
      <c r="L31" s="17">
        <v>121</v>
      </c>
      <c r="M31" s="17">
        <v>100</v>
      </c>
      <c r="N31" s="17"/>
      <c r="O31" s="17"/>
      <c r="P31" s="27">
        <v>42</v>
      </c>
      <c r="Q31" s="17">
        <v>100</v>
      </c>
      <c r="R31" s="45">
        <v>53.7472</v>
      </c>
      <c r="S31" s="17">
        <v>100</v>
      </c>
      <c r="T31" s="14">
        <v>1175</v>
      </c>
      <c r="U31" s="14">
        <v>72</v>
      </c>
      <c r="V31" s="22"/>
      <c r="W31" s="23">
        <v>850</v>
      </c>
      <c r="X31" s="23">
        <v>2000</v>
      </c>
      <c r="Y31" s="23"/>
      <c r="Z31" s="23">
        <v>14</v>
      </c>
      <c r="AA31" s="95"/>
      <c r="AB31" s="95"/>
      <c r="AC31" s="23" t="s">
        <v>69</v>
      </c>
      <c r="AD31" s="44" t="s">
        <v>74</v>
      </c>
      <c r="AE31" s="107"/>
      <c r="AF31" s="95"/>
      <c r="AG31" s="21" t="s">
        <v>71</v>
      </c>
    </row>
    <row r="32" spans="1:33" ht="63" customHeight="1">
      <c r="A32" s="110"/>
      <c r="B32" s="9" t="s">
        <v>51</v>
      </c>
      <c r="C32" s="13" t="s">
        <v>72</v>
      </c>
      <c r="D32" s="35" t="s">
        <v>171</v>
      </c>
      <c r="E32" s="14">
        <v>100</v>
      </c>
      <c r="F32" s="17">
        <v>264</v>
      </c>
      <c r="G32" s="17">
        <v>100</v>
      </c>
      <c r="H32" s="17">
        <v>202</v>
      </c>
      <c r="I32" s="17">
        <v>100</v>
      </c>
      <c r="J32" s="17">
        <v>19</v>
      </c>
      <c r="K32" s="17">
        <v>100</v>
      </c>
      <c r="L32" s="17">
        <v>23</v>
      </c>
      <c r="M32" s="17">
        <v>100</v>
      </c>
      <c r="N32" s="17"/>
      <c r="O32" s="17"/>
      <c r="P32" s="27">
        <v>8</v>
      </c>
      <c r="Q32" s="17">
        <v>100</v>
      </c>
      <c r="R32" s="45">
        <v>8.8236</v>
      </c>
      <c r="S32" s="17">
        <v>100</v>
      </c>
      <c r="T32" s="14">
        <v>269</v>
      </c>
      <c r="U32" s="14">
        <v>100</v>
      </c>
      <c r="V32" s="22"/>
      <c r="W32" s="23">
        <v>2322</v>
      </c>
      <c r="X32" s="23"/>
      <c r="Y32" s="23"/>
      <c r="Z32" s="23">
        <v>100</v>
      </c>
      <c r="AA32" s="95"/>
      <c r="AB32" s="95"/>
      <c r="AC32" s="94" t="s">
        <v>66</v>
      </c>
      <c r="AD32" s="44" t="s">
        <v>75</v>
      </c>
      <c r="AE32" s="107"/>
      <c r="AF32" s="95"/>
      <c r="AG32" s="21" t="s">
        <v>81</v>
      </c>
    </row>
    <row r="33" spans="1:33" ht="75.75" customHeight="1">
      <c r="A33" s="110"/>
      <c r="B33" s="9" t="s">
        <v>157</v>
      </c>
      <c r="C33" s="13" t="s">
        <v>72</v>
      </c>
      <c r="D33" s="35" t="s">
        <v>172</v>
      </c>
      <c r="E33" s="14">
        <v>100</v>
      </c>
      <c r="F33" s="17">
        <v>332</v>
      </c>
      <c r="G33" s="17">
        <v>100</v>
      </c>
      <c r="H33" s="17">
        <v>249</v>
      </c>
      <c r="I33" s="17">
        <v>100</v>
      </c>
      <c r="J33" s="17">
        <v>38</v>
      </c>
      <c r="K33" s="17">
        <v>100</v>
      </c>
      <c r="L33" s="17">
        <v>24</v>
      </c>
      <c r="M33" s="17">
        <v>100</v>
      </c>
      <c r="N33" s="17"/>
      <c r="O33" s="17"/>
      <c r="P33" s="27">
        <v>8.4</v>
      </c>
      <c r="Q33" s="17">
        <v>100</v>
      </c>
      <c r="R33" s="45">
        <v>14.307</v>
      </c>
      <c r="S33" s="17">
        <v>100</v>
      </c>
      <c r="T33" s="14">
        <v>339</v>
      </c>
      <c r="U33" s="14">
        <v>100</v>
      </c>
      <c r="V33" s="22"/>
      <c r="W33" s="23">
        <v>3765</v>
      </c>
      <c r="X33" s="23"/>
      <c r="Y33" s="23"/>
      <c r="Z33" s="23">
        <v>100</v>
      </c>
      <c r="AA33" s="95"/>
      <c r="AB33" s="95"/>
      <c r="AC33" s="95"/>
      <c r="AD33" s="44" t="s">
        <v>76</v>
      </c>
      <c r="AE33" s="107"/>
      <c r="AF33" s="95"/>
      <c r="AG33" s="21" t="s">
        <v>81</v>
      </c>
    </row>
    <row r="34" spans="1:33" ht="60.75" customHeight="1">
      <c r="A34" s="110"/>
      <c r="B34" s="9" t="s">
        <v>52</v>
      </c>
      <c r="C34" s="13" t="s">
        <v>72</v>
      </c>
      <c r="D34" s="44" t="s">
        <v>173</v>
      </c>
      <c r="E34" s="14">
        <v>84</v>
      </c>
      <c r="F34" s="17">
        <v>385</v>
      </c>
      <c r="G34" s="17">
        <v>100</v>
      </c>
      <c r="H34" s="17">
        <v>292</v>
      </c>
      <c r="I34" s="17">
        <v>100</v>
      </c>
      <c r="J34" s="17">
        <v>34</v>
      </c>
      <c r="K34" s="17">
        <v>100</v>
      </c>
      <c r="L34" s="17">
        <v>31</v>
      </c>
      <c r="M34" s="17">
        <v>100</v>
      </c>
      <c r="N34" s="17"/>
      <c r="O34" s="17"/>
      <c r="P34" s="27">
        <v>11.2</v>
      </c>
      <c r="Q34" s="17">
        <v>100</v>
      </c>
      <c r="R34" s="45">
        <v>14.1816</v>
      </c>
      <c r="S34" s="17">
        <v>100</v>
      </c>
      <c r="T34" s="14">
        <v>324</v>
      </c>
      <c r="U34" s="14">
        <v>84</v>
      </c>
      <c r="V34" s="22"/>
      <c r="W34" s="23"/>
      <c r="X34" s="23"/>
      <c r="Y34" s="23"/>
      <c r="Z34" s="23"/>
      <c r="AA34" s="95"/>
      <c r="AB34" s="95"/>
      <c r="AC34" s="95"/>
      <c r="AD34" s="44" t="s">
        <v>67</v>
      </c>
      <c r="AE34" s="107"/>
      <c r="AF34" s="95"/>
      <c r="AG34" s="21" t="s">
        <v>77</v>
      </c>
    </row>
    <row r="35" spans="1:33" ht="73.5" customHeight="1">
      <c r="A35" s="110"/>
      <c r="B35" s="9" t="s">
        <v>53</v>
      </c>
      <c r="C35" s="13" t="s">
        <v>72</v>
      </c>
      <c r="D35" s="44" t="s">
        <v>182</v>
      </c>
      <c r="E35" s="14">
        <v>100</v>
      </c>
      <c r="F35" s="17">
        <v>178</v>
      </c>
      <c r="G35" s="17">
        <v>100</v>
      </c>
      <c r="H35" s="17">
        <v>122</v>
      </c>
      <c r="I35" s="17">
        <v>100</v>
      </c>
      <c r="J35" s="17">
        <v>26</v>
      </c>
      <c r="K35" s="17">
        <v>100</v>
      </c>
      <c r="L35" s="17">
        <v>20</v>
      </c>
      <c r="M35" s="17">
        <v>100</v>
      </c>
      <c r="N35" s="17"/>
      <c r="O35" s="17"/>
      <c r="P35" s="27">
        <v>4</v>
      </c>
      <c r="Q35" s="17">
        <v>100</v>
      </c>
      <c r="R35" s="45">
        <v>6.517</v>
      </c>
      <c r="S35" s="17">
        <v>100</v>
      </c>
      <c r="T35" s="14">
        <v>181</v>
      </c>
      <c r="U35" s="14">
        <v>100</v>
      </c>
      <c r="V35" s="22"/>
      <c r="W35" s="23">
        <v>520</v>
      </c>
      <c r="X35" s="23"/>
      <c r="Y35" s="23"/>
      <c r="Z35" s="23">
        <v>30</v>
      </c>
      <c r="AA35" s="95"/>
      <c r="AB35" s="95"/>
      <c r="AC35" s="95"/>
      <c r="AD35" s="44" t="s">
        <v>67</v>
      </c>
      <c r="AE35" s="107"/>
      <c r="AF35" s="95"/>
      <c r="AG35" s="21" t="s">
        <v>81</v>
      </c>
    </row>
    <row r="36" spans="1:33" ht="87" customHeight="1">
      <c r="A36" s="110"/>
      <c r="B36" s="9" t="s">
        <v>54</v>
      </c>
      <c r="C36" s="13" t="s">
        <v>72</v>
      </c>
      <c r="D36" s="46" t="s">
        <v>174</v>
      </c>
      <c r="E36" s="14">
        <v>100</v>
      </c>
      <c r="F36" s="17">
        <v>359</v>
      </c>
      <c r="G36" s="17">
        <v>100</v>
      </c>
      <c r="H36" s="17">
        <v>265</v>
      </c>
      <c r="I36" s="17">
        <v>100</v>
      </c>
      <c r="J36" s="17">
        <v>34</v>
      </c>
      <c r="K36" s="17">
        <v>100</v>
      </c>
      <c r="L36" s="17">
        <v>32</v>
      </c>
      <c r="M36" s="17">
        <v>100</v>
      </c>
      <c r="N36" s="17"/>
      <c r="O36" s="17"/>
      <c r="P36" s="27">
        <v>11.2</v>
      </c>
      <c r="Q36" s="17">
        <v>100</v>
      </c>
      <c r="R36" s="45">
        <v>18.9772</v>
      </c>
      <c r="S36" s="17">
        <v>100</v>
      </c>
      <c r="T36" s="14">
        <v>359</v>
      </c>
      <c r="U36" s="14">
        <v>100</v>
      </c>
      <c r="V36" s="22"/>
      <c r="W36" s="23">
        <v>4994</v>
      </c>
      <c r="X36" s="23"/>
      <c r="Y36" s="23"/>
      <c r="Z36" s="23">
        <v>100</v>
      </c>
      <c r="AA36" s="95"/>
      <c r="AB36" s="95"/>
      <c r="AC36" s="94" t="s">
        <v>66</v>
      </c>
      <c r="AD36" s="44" t="s">
        <v>78</v>
      </c>
      <c r="AE36" s="107"/>
      <c r="AF36" s="95"/>
      <c r="AG36" s="21" t="s">
        <v>81</v>
      </c>
    </row>
    <row r="37" spans="1:33" ht="66.75" customHeight="1">
      <c r="A37" s="110"/>
      <c r="B37" s="9" t="s">
        <v>158</v>
      </c>
      <c r="C37" s="13" t="s">
        <v>72</v>
      </c>
      <c r="D37" s="44" t="s">
        <v>175</v>
      </c>
      <c r="E37" s="14">
        <v>91</v>
      </c>
      <c r="F37" s="17">
        <v>267</v>
      </c>
      <c r="G37" s="17">
        <v>100</v>
      </c>
      <c r="H37" s="17">
        <v>189</v>
      </c>
      <c r="I37" s="17">
        <v>100</v>
      </c>
      <c r="J37" s="17">
        <v>29</v>
      </c>
      <c r="K37" s="17">
        <v>100</v>
      </c>
      <c r="L37" s="17">
        <v>26</v>
      </c>
      <c r="M37" s="17">
        <v>100</v>
      </c>
      <c r="N37" s="17"/>
      <c r="O37" s="17"/>
      <c r="P37" s="27">
        <v>9.2</v>
      </c>
      <c r="Q37" s="17">
        <v>100</v>
      </c>
      <c r="R37" s="45">
        <v>15.7852</v>
      </c>
      <c r="S37" s="17">
        <v>100</v>
      </c>
      <c r="T37" s="14">
        <v>244</v>
      </c>
      <c r="U37" s="14">
        <v>91</v>
      </c>
      <c r="V37" s="22"/>
      <c r="W37" s="23"/>
      <c r="X37" s="23"/>
      <c r="Y37" s="23"/>
      <c r="Z37" s="23"/>
      <c r="AA37" s="95"/>
      <c r="AB37" s="95"/>
      <c r="AC37" s="95"/>
      <c r="AD37" s="44" t="s">
        <v>78</v>
      </c>
      <c r="AE37" s="107"/>
      <c r="AF37" s="95"/>
      <c r="AG37" s="21" t="s">
        <v>81</v>
      </c>
    </row>
    <row r="38" spans="1:33" ht="60" customHeight="1">
      <c r="A38" s="110"/>
      <c r="B38" s="9" t="s">
        <v>55</v>
      </c>
      <c r="C38" s="13" t="s">
        <v>72</v>
      </c>
      <c r="D38" s="35" t="s">
        <v>176</v>
      </c>
      <c r="E38" s="14">
        <v>80</v>
      </c>
      <c r="F38" s="17">
        <v>280</v>
      </c>
      <c r="G38" s="17">
        <v>100</v>
      </c>
      <c r="H38" s="17">
        <v>209</v>
      </c>
      <c r="I38" s="17">
        <v>100</v>
      </c>
      <c r="J38" s="17">
        <v>26</v>
      </c>
      <c r="K38" s="17">
        <v>100</v>
      </c>
      <c r="L38" s="17">
        <v>24</v>
      </c>
      <c r="M38" s="17">
        <v>100</v>
      </c>
      <c r="N38" s="17"/>
      <c r="O38" s="17"/>
      <c r="P38" s="27">
        <v>8.4</v>
      </c>
      <c r="Q38" s="17">
        <v>100</v>
      </c>
      <c r="R38" s="45">
        <v>12.4716</v>
      </c>
      <c r="S38" s="17">
        <v>100</v>
      </c>
      <c r="T38" s="14">
        <v>225</v>
      </c>
      <c r="U38" s="14">
        <v>80</v>
      </c>
      <c r="V38" s="22"/>
      <c r="W38" s="23"/>
      <c r="X38" s="23"/>
      <c r="Y38" s="23"/>
      <c r="Z38" s="23"/>
      <c r="AA38" s="95"/>
      <c r="AB38" s="95"/>
      <c r="AC38" s="95"/>
      <c r="AD38" s="44" t="s">
        <v>79</v>
      </c>
      <c r="AE38" s="107"/>
      <c r="AF38" s="95"/>
      <c r="AG38" s="21" t="s">
        <v>71</v>
      </c>
    </row>
    <row r="39" spans="1:33" ht="69" customHeight="1">
      <c r="A39" s="110"/>
      <c r="B39" s="9" t="s">
        <v>159</v>
      </c>
      <c r="C39" s="13" t="s">
        <v>72</v>
      </c>
      <c r="D39" s="35" t="s">
        <v>178</v>
      </c>
      <c r="E39" s="14">
        <v>100</v>
      </c>
      <c r="F39" s="17">
        <v>248</v>
      </c>
      <c r="G39" s="17">
        <v>100</v>
      </c>
      <c r="H39" s="17">
        <v>179</v>
      </c>
      <c r="I39" s="17">
        <v>100</v>
      </c>
      <c r="J39" s="17">
        <v>25</v>
      </c>
      <c r="K39" s="17">
        <v>100</v>
      </c>
      <c r="L39" s="17">
        <v>24</v>
      </c>
      <c r="M39" s="17">
        <v>100</v>
      </c>
      <c r="N39" s="17"/>
      <c r="O39" s="17"/>
      <c r="P39" s="27">
        <v>8</v>
      </c>
      <c r="Q39" s="17">
        <v>100</v>
      </c>
      <c r="R39" s="45">
        <v>11.1036</v>
      </c>
      <c r="S39" s="17">
        <v>100</v>
      </c>
      <c r="T39" s="14">
        <v>254</v>
      </c>
      <c r="U39" s="14">
        <v>100</v>
      </c>
      <c r="V39" s="22"/>
      <c r="W39" s="23">
        <v>2922</v>
      </c>
      <c r="X39" s="23">
        <v>965</v>
      </c>
      <c r="Y39" s="23"/>
      <c r="Z39" s="23">
        <v>100</v>
      </c>
      <c r="AA39" s="95"/>
      <c r="AB39" s="95"/>
      <c r="AC39" s="95"/>
      <c r="AD39" s="44" t="s">
        <v>79</v>
      </c>
      <c r="AE39" s="107"/>
      <c r="AF39" s="95"/>
      <c r="AG39" s="21" t="s">
        <v>81</v>
      </c>
    </row>
    <row r="40" spans="1:33" ht="75" customHeight="1">
      <c r="A40" s="110"/>
      <c r="B40" s="9" t="s">
        <v>160</v>
      </c>
      <c r="C40" s="13" t="s">
        <v>72</v>
      </c>
      <c r="D40" s="35" t="s">
        <v>179</v>
      </c>
      <c r="E40" s="14">
        <v>85</v>
      </c>
      <c r="F40" s="17">
        <v>329</v>
      </c>
      <c r="G40" s="17">
        <v>100</v>
      </c>
      <c r="H40" s="17">
        <v>237</v>
      </c>
      <c r="I40" s="17">
        <v>100</v>
      </c>
      <c r="J40" s="17">
        <v>48</v>
      </c>
      <c r="K40" s="17">
        <v>100</v>
      </c>
      <c r="L40" s="17">
        <v>24</v>
      </c>
      <c r="M40" s="17">
        <v>100</v>
      </c>
      <c r="N40" s="17"/>
      <c r="O40" s="17"/>
      <c r="P40" s="27">
        <v>8</v>
      </c>
      <c r="Q40" s="17">
        <v>100</v>
      </c>
      <c r="R40" s="45">
        <v>14.136</v>
      </c>
      <c r="S40" s="17">
        <v>100</v>
      </c>
      <c r="T40" s="14">
        <v>282</v>
      </c>
      <c r="U40" s="14">
        <v>85</v>
      </c>
      <c r="V40" s="22"/>
      <c r="W40" s="23"/>
      <c r="X40" s="23"/>
      <c r="Y40" s="23"/>
      <c r="Z40" s="23"/>
      <c r="AA40" s="95"/>
      <c r="AB40" s="95"/>
      <c r="AC40" s="95"/>
      <c r="AD40" s="44" t="s">
        <v>80</v>
      </c>
      <c r="AE40" s="107"/>
      <c r="AF40" s="95"/>
      <c r="AG40" s="21" t="s">
        <v>81</v>
      </c>
    </row>
    <row r="41" spans="1:33" ht="64.5" customHeight="1">
      <c r="A41" s="110"/>
      <c r="B41" s="9" t="s">
        <v>56</v>
      </c>
      <c r="C41" s="13" t="s">
        <v>72</v>
      </c>
      <c r="D41" s="35" t="s">
        <v>177</v>
      </c>
      <c r="E41" s="14">
        <v>100</v>
      </c>
      <c r="F41" s="17">
        <v>141</v>
      </c>
      <c r="G41" s="17">
        <v>100</v>
      </c>
      <c r="H41" s="17">
        <v>106</v>
      </c>
      <c r="I41" s="17">
        <v>100</v>
      </c>
      <c r="J41" s="17">
        <v>15</v>
      </c>
      <c r="K41" s="17">
        <v>100</v>
      </c>
      <c r="L41" s="17">
        <v>10</v>
      </c>
      <c r="M41" s="17">
        <v>100</v>
      </c>
      <c r="N41" s="17"/>
      <c r="O41" s="17"/>
      <c r="P41" s="27">
        <v>4</v>
      </c>
      <c r="Q41" s="17">
        <v>100</v>
      </c>
      <c r="R41" s="45">
        <v>5.6202</v>
      </c>
      <c r="S41" s="17">
        <v>100</v>
      </c>
      <c r="T41" s="14">
        <v>141</v>
      </c>
      <c r="U41" s="14">
        <v>100</v>
      </c>
      <c r="V41" s="22"/>
      <c r="W41" s="23">
        <v>1749</v>
      </c>
      <c r="X41" s="23">
        <v>260</v>
      </c>
      <c r="Y41" s="23"/>
      <c r="Z41" s="23">
        <v>100</v>
      </c>
      <c r="AA41" s="95"/>
      <c r="AB41" s="95"/>
      <c r="AC41" s="95"/>
      <c r="AD41" s="44" t="s">
        <v>82</v>
      </c>
      <c r="AE41" s="107"/>
      <c r="AF41" s="95"/>
      <c r="AG41" s="21" t="s">
        <v>81</v>
      </c>
    </row>
    <row r="42" spans="1:33" ht="63.75" customHeight="1">
      <c r="A42" s="110"/>
      <c r="B42" s="9" t="s">
        <v>57</v>
      </c>
      <c r="C42" s="13" t="s">
        <v>72</v>
      </c>
      <c r="D42" s="35" t="s">
        <v>83</v>
      </c>
      <c r="E42" s="14">
        <v>85</v>
      </c>
      <c r="F42" s="17">
        <v>307</v>
      </c>
      <c r="G42" s="17">
        <v>100</v>
      </c>
      <c r="H42" s="17">
        <v>240</v>
      </c>
      <c r="I42" s="17">
        <v>100</v>
      </c>
      <c r="J42" s="17">
        <v>25</v>
      </c>
      <c r="K42" s="17">
        <v>100</v>
      </c>
      <c r="L42" s="17">
        <v>23</v>
      </c>
      <c r="M42" s="17">
        <v>100</v>
      </c>
      <c r="N42" s="17"/>
      <c r="O42" s="17"/>
      <c r="P42" s="27">
        <v>7.4</v>
      </c>
      <c r="Q42" s="17">
        <v>100</v>
      </c>
      <c r="R42" s="45">
        <v>12.8744</v>
      </c>
      <c r="S42" s="17">
        <v>100</v>
      </c>
      <c r="T42" s="14">
        <v>262</v>
      </c>
      <c r="U42" s="14">
        <v>85</v>
      </c>
      <c r="V42" s="22"/>
      <c r="W42" s="23">
        <v>1500</v>
      </c>
      <c r="X42" s="23"/>
      <c r="Y42" s="23"/>
      <c r="Z42" s="23">
        <v>44</v>
      </c>
      <c r="AA42" s="95"/>
      <c r="AB42" s="95"/>
      <c r="AC42" s="95"/>
      <c r="AD42" s="44" t="s">
        <v>75</v>
      </c>
      <c r="AE42" s="107"/>
      <c r="AF42" s="95"/>
      <c r="AG42" s="21" t="s">
        <v>81</v>
      </c>
    </row>
    <row r="43" spans="1:33" ht="60.75" customHeight="1">
      <c r="A43" s="110"/>
      <c r="B43" s="9" t="s">
        <v>161</v>
      </c>
      <c r="C43" s="13" t="s">
        <v>72</v>
      </c>
      <c r="D43" s="35" t="s">
        <v>180</v>
      </c>
      <c r="E43" s="14">
        <v>100</v>
      </c>
      <c r="F43" s="17">
        <v>157</v>
      </c>
      <c r="G43" s="17">
        <v>100</v>
      </c>
      <c r="H43" s="17">
        <v>120</v>
      </c>
      <c r="I43" s="17">
        <v>100</v>
      </c>
      <c r="J43" s="17">
        <v>14</v>
      </c>
      <c r="K43" s="17">
        <v>100</v>
      </c>
      <c r="L43" s="17">
        <v>12</v>
      </c>
      <c r="M43" s="17">
        <v>100</v>
      </c>
      <c r="N43" s="17"/>
      <c r="O43" s="17"/>
      <c r="P43" s="27">
        <v>4.4</v>
      </c>
      <c r="Q43" s="17">
        <v>100</v>
      </c>
      <c r="R43" s="45">
        <v>7.163</v>
      </c>
      <c r="S43" s="17">
        <v>100</v>
      </c>
      <c r="T43" s="14">
        <v>157</v>
      </c>
      <c r="U43" s="14">
        <v>100</v>
      </c>
      <c r="V43" s="22"/>
      <c r="W43" s="23">
        <v>1885</v>
      </c>
      <c r="X43" s="23">
        <v>195</v>
      </c>
      <c r="Y43" s="23"/>
      <c r="Z43" s="23">
        <v>100</v>
      </c>
      <c r="AA43" s="95"/>
      <c r="AB43" s="95"/>
      <c r="AC43" s="95"/>
      <c r="AD43" s="44" t="s">
        <v>84</v>
      </c>
      <c r="AE43" s="107"/>
      <c r="AF43" s="95"/>
      <c r="AG43" s="21" t="s">
        <v>81</v>
      </c>
    </row>
    <row r="44" spans="1:33" ht="65.25" customHeight="1">
      <c r="A44" s="110"/>
      <c r="B44" s="9" t="s">
        <v>59</v>
      </c>
      <c r="C44" s="13" t="s">
        <v>72</v>
      </c>
      <c r="D44" s="35" t="s">
        <v>85</v>
      </c>
      <c r="E44" s="14">
        <v>100</v>
      </c>
      <c r="F44" s="17">
        <v>225</v>
      </c>
      <c r="G44" s="17">
        <v>100</v>
      </c>
      <c r="H44" s="17">
        <v>174</v>
      </c>
      <c r="I44" s="17">
        <v>100</v>
      </c>
      <c r="J44" s="17">
        <v>12</v>
      </c>
      <c r="K44" s="17">
        <v>100</v>
      </c>
      <c r="L44" s="17">
        <v>21</v>
      </c>
      <c r="M44" s="17">
        <v>100</v>
      </c>
      <c r="N44" s="17"/>
      <c r="O44" s="17"/>
      <c r="P44" s="27">
        <v>7.2</v>
      </c>
      <c r="Q44" s="17">
        <v>100</v>
      </c>
      <c r="R44" s="45">
        <v>12.2056</v>
      </c>
      <c r="S44" s="17">
        <v>100</v>
      </c>
      <c r="T44" s="14">
        <v>225</v>
      </c>
      <c r="U44" s="14">
        <v>100</v>
      </c>
      <c r="V44" s="22"/>
      <c r="W44" s="23">
        <v>3212</v>
      </c>
      <c r="X44" s="23">
        <v>232</v>
      </c>
      <c r="Y44" s="23"/>
      <c r="Z44" s="23">
        <v>100</v>
      </c>
      <c r="AA44" s="95"/>
      <c r="AB44" s="95"/>
      <c r="AC44" s="95"/>
      <c r="AD44" s="44" t="s">
        <v>78</v>
      </c>
      <c r="AE44" s="107"/>
      <c r="AF44" s="95"/>
      <c r="AG44" s="21" t="s">
        <v>81</v>
      </c>
    </row>
    <row r="45" spans="1:33" ht="75.75" customHeight="1">
      <c r="A45" s="111"/>
      <c r="B45" s="9" t="s">
        <v>58</v>
      </c>
      <c r="C45" s="13" t="s">
        <v>72</v>
      </c>
      <c r="D45" s="35" t="s">
        <v>181</v>
      </c>
      <c r="E45" s="14">
        <v>100</v>
      </c>
      <c r="F45" s="17">
        <v>60</v>
      </c>
      <c r="G45" s="17">
        <v>100</v>
      </c>
      <c r="H45" s="17">
        <v>34</v>
      </c>
      <c r="I45" s="17">
        <v>100</v>
      </c>
      <c r="J45" s="17">
        <v>22</v>
      </c>
      <c r="K45" s="17">
        <v>100</v>
      </c>
      <c r="L45" s="28">
        <v>2</v>
      </c>
      <c r="M45" s="17">
        <v>100</v>
      </c>
      <c r="N45" s="17"/>
      <c r="O45" s="17"/>
      <c r="P45" s="27">
        <v>0.8</v>
      </c>
      <c r="Q45" s="17">
        <v>100</v>
      </c>
      <c r="R45" s="45">
        <v>1.501</v>
      </c>
      <c r="S45" s="17">
        <v>100</v>
      </c>
      <c r="T45" s="14">
        <v>60</v>
      </c>
      <c r="U45" s="14">
        <v>100</v>
      </c>
      <c r="V45" s="22"/>
      <c r="W45" s="23">
        <v>395</v>
      </c>
      <c r="X45" s="23"/>
      <c r="Y45" s="23"/>
      <c r="Z45" s="23">
        <v>100</v>
      </c>
      <c r="AA45" s="96"/>
      <c r="AB45" s="96"/>
      <c r="AC45" s="96"/>
      <c r="AD45" s="44" t="s">
        <v>78</v>
      </c>
      <c r="AE45" s="108"/>
      <c r="AF45" s="96"/>
      <c r="AG45" s="21" t="s">
        <v>81</v>
      </c>
    </row>
    <row r="46" spans="16:33" ht="14.25">
      <c r="P46" s="130" t="s">
        <v>261</v>
      </c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</row>
  </sheetData>
  <sheetProtection/>
  <mergeCells count="66">
    <mergeCell ref="A15:A17"/>
    <mergeCell ref="A18:A27"/>
    <mergeCell ref="AE29:AE45"/>
    <mergeCell ref="P46:AG46"/>
    <mergeCell ref="AA29:AA45"/>
    <mergeCell ref="AB29:AB45"/>
    <mergeCell ref="AF29:AF45"/>
    <mergeCell ref="A28:A45"/>
    <mergeCell ref="AC16:AC17"/>
    <mergeCell ref="AC19:AC27"/>
    <mergeCell ref="V3:V4"/>
    <mergeCell ref="W3:W4"/>
    <mergeCell ref="AA19:AA27"/>
    <mergeCell ref="AB19:AB27"/>
    <mergeCell ref="AB12:AB14"/>
    <mergeCell ref="AE2:AE4"/>
    <mergeCell ref="X3:X4"/>
    <mergeCell ref="Y3:Y4"/>
    <mergeCell ref="Z3:Z4"/>
    <mergeCell ref="AA3:AA4"/>
    <mergeCell ref="AB3:AB4"/>
    <mergeCell ref="AD2:AD4"/>
    <mergeCell ref="AC2:AC4"/>
    <mergeCell ref="AC9:AC10"/>
    <mergeCell ref="A2:A4"/>
    <mergeCell ref="C2:C4"/>
    <mergeCell ref="D2:D4"/>
    <mergeCell ref="E2:E4"/>
    <mergeCell ref="B2:B4"/>
    <mergeCell ref="N3:O3"/>
    <mergeCell ref="P3:Q3"/>
    <mergeCell ref="A6:A7"/>
    <mergeCell ref="AB9:AB10"/>
    <mergeCell ref="A8:A10"/>
    <mergeCell ref="A11:A14"/>
    <mergeCell ref="J3:K3"/>
    <mergeCell ref="L3:M3"/>
    <mergeCell ref="F3:G3"/>
    <mergeCell ref="H3:I3"/>
    <mergeCell ref="T3:T4"/>
    <mergeCell ref="U3:U4"/>
    <mergeCell ref="A1:AG1"/>
    <mergeCell ref="F2:S2"/>
    <mergeCell ref="T2:U2"/>
    <mergeCell ref="V2:Z2"/>
    <mergeCell ref="AA2:AB2"/>
    <mergeCell ref="AF2:AF4"/>
    <mergeCell ref="AG2:AG4"/>
    <mergeCell ref="R3:S3"/>
    <mergeCell ref="AG9:AG10"/>
    <mergeCell ref="AF12:AF14"/>
    <mergeCell ref="AE12:AE14"/>
    <mergeCell ref="AE16:AE17"/>
    <mergeCell ref="AF16:AF17"/>
    <mergeCell ref="AE9:AE10"/>
    <mergeCell ref="AF9:AF10"/>
    <mergeCell ref="AF19:AF27"/>
    <mergeCell ref="AC32:AC35"/>
    <mergeCell ref="AC36:AC45"/>
    <mergeCell ref="AA9:AA10"/>
    <mergeCell ref="AB16:AB17"/>
    <mergeCell ref="AA16:AA17"/>
    <mergeCell ref="AE19:AE22"/>
    <mergeCell ref="AA12:AA14"/>
    <mergeCell ref="AE23:AE27"/>
    <mergeCell ref="AC12:AC14"/>
  </mergeCells>
  <printOptions horizontalCentered="1"/>
  <pageMargins left="0.3937007874015748" right="0.15748031496062992" top="0.8267716535433072" bottom="0.984251968503937" header="0.4330708661417323" footer="0.5905511811023623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F11" sqref="F11:N11"/>
    </sheetView>
  </sheetViews>
  <sheetFormatPr defaultColWidth="9.00390625" defaultRowHeight="14.25"/>
  <cols>
    <col min="1" max="1" width="4.75390625" style="70" customWidth="1"/>
    <col min="2" max="2" width="23.125" style="70" customWidth="1"/>
    <col min="3" max="3" width="5.125" style="71" customWidth="1"/>
    <col min="4" max="4" width="8.125" style="70" customWidth="1"/>
    <col min="5" max="5" width="7.75390625" style="70" customWidth="1"/>
    <col min="6" max="6" width="30.875" style="70" customWidth="1"/>
    <col min="7" max="7" width="7.125" style="70" customWidth="1"/>
    <col min="8" max="8" width="5.875" style="70" customWidth="1"/>
    <col min="9" max="9" width="6.25390625" style="70" customWidth="1"/>
    <col min="10" max="10" width="5.125" style="70" customWidth="1"/>
    <col min="11" max="11" width="6.125" style="70" customWidth="1"/>
    <col min="12" max="12" width="5.75390625" style="70" customWidth="1"/>
    <col min="13" max="13" width="5.875" style="70" customWidth="1"/>
    <col min="14" max="14" width="11.00390625" style="70" customWidth="1"/>
    <col min="15" max="16384" width="9.00390625" style="70" customWidth="1"/>
  </cols>
  <sheetData>
    <row r="1" spans="1:14" ht="43.5" customHeight="1">
      <c r="A1" s="117" t="s">
        <v>218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21" customHeight="1">
      <c r="A2" s="77" t="s">
        <v>219</v>
      </c>
      <c r="B2" s="77" t="s">
        <v>1</v>
      </c>
      <c r="C2" s="77" t="s">
        <v>220</v>
      </c>
      <c r="D2" s="109" t="s">
        <v>221</v>
      </c>
      <c r="E2" s="77" t="s">
        <v>222</v>
      </c>
      <c r="F2" s="77"/>
      <c r="G2" s="77"/>
      <c r="H2" s="77"/>
      <c r="I2" s="77" t="s">
        <v>223</v>
      </c>
      <c r="J2" s="77"/>
      <c r="K2" s="77"/>
      <c r="L2" s="77"/>
      <c r="M2" s="77" t="s">
        <v>224</v>
      </c>
      <c r="N2" s="77" t="s">
        <v>225</v>
      </c>
    </row>
    <row r="3" spans="1:14" ht="19.5" customHeight="1">
      <c r="A3" s="77"/>
      <c r="B3" s="77"/>
      <c r="C3" s="77"/>
      <c r="D3" s="110"/>
      <c r="E3" s="77" t="s">
        <v>226</v>
      </c>
      <c r="F3" s="77" t="s">
        <v>227</v>
      </c>
      <c r="G3" s="77" t="s">
        <v>228</v>
      </c>
      <c r="H3" s="77"/>
      <c r="I3" s="77" t="s">
        <v>229</v>
      </c>
      <c r="J3" s="77" t="s">
        <v>230</v>
      </c>
      <c r="K3" s="77" t="s">
        <v>231</v>
      </c>
      <c r="L3" s="109" t="s">
        <v>232</v>
      </c>
      <c r="M3" s="77"/>
      <c r="N3" s="77"/>
    </row>
    <row r="4" spans="1:14" ht="23.25" customHeight="1">
      <c r="A4" s="77"/>
      <c r="B4" s="77"/>
      <c r="C4" s="77"/>
      <c r="D4" s="111"/>
      <c r="E4" s="77"/>
      <c r="F4" s="77"/>
      <c r="G4" s="9" t="s">
        <v>236</v>
      </c>
      <c r="H4" s="9" t="s">
        <v>233</v>
      </c>
      <c r="I4" s="77"/>
      <c r="J4" s="77"/>
      <c r="K4" s="77"/>
      <c r="L4" s="111"/>
      <c r="M4" s="77"/>
      <c r="N4" s="77"/>
    </row>
    <row r="5" spans="1:14" ht="25.5" customHeight="1">
      <c r="A5" s="115" t="s">
        <v>234</v>
      </c>
      <c r="B5" s="115"/>
      <c r="C5" s="72"/>
      <c r="D5" s="9"/>
      <c r="E5" s="78"/>
      <c r="F5" s="78">
        <v>80</v>
      </c>
      <c r="G5" s="79">
        <f aca="true" t="shared" si="0" ref="G5:L5">G6+G7+G8+G9+G10</f>
        <v>96206</v>
      </c>
      <c r="H5" s="79">
        <f t="shared" si="0"/>
        <v>6282</v>
      </c>
      <c r="I5" s="79">
        <f t="shared" si="0"/>
        <v>11192</v>
      </c>
      <c r="J5" s="79">
        <f t="shared" si="0"/>
        <v>4800</v>
      </c>
      <c r="K5" s="79">
        <f t="shared" si="0"/>
        <v>5776</v>
      </c>
      <c r="L5" s="79">
        <f t="shared" si="0"/>
        <v>616</v>
      </c>
      <c r="M5" s="80"/>
      <c r="N5" s="81" t="s">
        <v>71</v>
      </c>
    </row>
    <row r="6" spans="1:14" ht="85.5" customHeight="1">
      <c r="A6" s="116" t="s">
        <v>237</v>
      </c>
      <c r="B6" s="83" t="s">
        <v>238</v>
      </c>
      <c r="C6" s="9" t="s">
        <v>239</v>
      </c>
      <c r="D6" s="9">
        <v>2015.8</v>
      </c>
      <c r="E6" s="9" t="s">
        <v>257</v>
      </c>
      <c r="F6" s="37" t="s">
        <v>253</v>
      </c>
      <c r="G6" s="84">
        <v>29789</v>
      </c>
      <c r="H6" s="85">
        <v>4269</v>
      </c>
      <c r="I6" s="86">
        <f>J6+K6+L6</f>
        <v>2935</v>
      </c>
      <c r="J6" s="87">
        <v>1220</v>
      </c>
      <c r="K6" s="87">
        <v>1528</v>
      </c>
      <c r="L6" s="87">
        <v>187</v>
      </c>
      <c r="M6" s="109" t="s">
        <v>240</v>
      </c>
      <c r="N6" s="88" t="s">
        <v>241</v>
      </c>
    </row>
    <row r="7" spans="1:14" ht="59.25" customHeight="1">
      <c r="A7" s="116"/>
      <c r="B7" s="83" t="s">
        <v>242</v>
      </c>
      <c r="C7" s="9" t="s">
        <v>239</v>
      </c>
      <c r="D7" s="9">
        <v>2015.8</v>
      </c>
      <c r="E7" s="9" t="s">
        <v>258</v>
      </c>
      <c r="F7" s="37" t="s">
        <v>254</v>
      </c>
      <c r="G7" s="84">
        <v>21455</v>
      </c>
      <c r="H7" s="84">
        <v>2013</v>
      </c>
      <c r="I7" s="86">
        <f>J7+K7+L7</f>
        <v>2338</v>
      </c>
      <c r="J7" s="87">
        <v>980</v>
      </c>
      <c r="K7" s="87">
        <v>1217</v>
      </c>
      <c r="L7" s="87">
        <v>141</v>
      </c>
      <c r="M7" s="111"/>
      <c r="N7" s="88" t="s">
        <v>241</v>
      </c>
    </row>
    <row r="8" spans="1:14" ht="45.75" customHeight="1">
      <c r="A8" s="112" t="s">
        <v>243</v>
      </c>
      <c r="B8" s="83" t="s">
        <v>244</v>
      </c>
      <c r="C8" s="9" t="s">
        <v>245</v>
      </c>
      <c r="D8" s="9">
        <v>2015.8</v>
      </c>
      <c r="E8" s="9" t="s">
        <v>259</v>
      </c>
      <c r="F8" s="37" t="s">
        <v>255</v>
      </c>
      <c r="G8" s="83">
        <v>16012</v>
      </c>
      <c r="H8" s="83"/>
      <c r="I8" s="86">
        <f>J8+K8+L8</f>
        <v>1557</v>
      </c>
      <c r="J8" s="87">
        <v>660</v>
      </c>
      <c r="K8" s="87">
        <v>795</v>
      </c>
      <c r="L8" s="87">
        <v>102</v>
      </c>
      <c r="M8" s="109" t="s">
        <v>246</v>
      </c>
      <c r="N8" s="88" t="s">
        <v>241</v>
      </c>
    </row>
    <row r="9" spans="1:14" ht="51" customHeight="1">
      <c r="A9" s="113"/>
      <c r="B9" s="83" t="s">
        <v>247</v>
      </c>
      <c r="C9" s="9" t="s">
        <v>245</v>
      </c>
      <c r="D9" s="9">
        <v>2015.8</v>
      </c>
      <c r="E9" s="9" t="s">
        <v>260</v>
      </c>
      <c r="F9" s="37" t="s">
        <v>256</v>
      </c>
      <c r="G9" s="83">
        <v>14650</v>
      </c>
      <c r="H9" s="89"/>
      <c r="I9" s="86">
        <f>J9+K9+L9</f>
        <v>1479</v>
      </c>
      <c r="J9" s="87">
        <v>630</v>
      </c>
      <c r="K9" s="87">
        <v>755</v>
      </c>
      <c r="L9" s="87">
        <v>94</v>
      </c>
      <c r="M9" s="110"/>
      <c r="N9" s="88" t="s">
        <v>241</v>
      </c>
    </row>
    <row r="10" spans="1:14" ht="47.25" customHeight="1">
      <c r="A10" s="82" t="s">
        <v>248</v>
      </c>
      <c r="B10" s="90" t="s">
        <v>249</v>
      </c>
      <c r="C10" s="9" t="s">
        <v>245</v>
      </c>
      <c r="D10" s="9">
        <v>2015.8</v>
      </c>
      <c r="E10" s="91" t="s">
        <v>250</v>
      </c>
      <c r="F10" s="92" t="s">
        <v>251</v>
      </c>
      <c r="G10" s="93">
        <v>14300</v>
      </c>
      <c r="H10" s="93"/>
      <c r="I10" s="86">
        <f>J10+K10+L10</f>
        <v>2883</v>
      </c>
      <c r="J10" s="87">
        <v>1310</v>
      </c>
      <c r="K10" s="87">
        <v>1481</v>
      </c>
      <c r="L10" s="87">
        <v>92</v>
      </c>
      <c r="M10" s="67" t="s">
        <v>252</v>
      </c>
      <c r="N10" s="88" t="s">
        <v>241</v>
      </c>
    </row>
    <row r="11" spans="6:14" ht="15">
      <c r="F11" s="114" t="s">
        <v>235</v>
      </c>
      <c r="G11" s="114"/>
      <c r="H11" s="114"/>
      <c r="I11" s="114"/>
      <c r="J11" s="114"/>
      <c r="K11" s="114"/>
      <c r="L11" s="114"/>
      <c r="M11" s="114"/>
      <c r="N11" s="114"/>
    </row>
  </sheetData>
  <mergeCells count="22">
    <mergeCell ref="A1:N1"/>
    <mergeCell ref="A2:A4"/>
    <mergeCell ref="B2:B4"/>
    <mergeCell ref="C2:C4"/>
    <mergeCell ref="D2:D4"/>
    <mergeCell ref="E2:H2"/>
    <mergeCell ref="I2:L2"/>
    <mergeCell ref="M2:M4"/>
    <mergeCell ref="N2:N4"/>
    <mergeCell ref="E3:E4"/>
    <mergeCell ref="K3:K4"/>
    <mergeCell ref="L3:L4"/>
    <mergeCell ref="A5:B5"/>
    <mergeCell ref="A6:A7"/>
    <mergeCell ref="F3:F4"/>
    <mergeCell ref="G3:H3"/>
    <mergeCell ref="I3:I4"/>
    <mergeCell ref="J3:J4"/>
    <mergeCell ref="M6:M7"/>
    <mergeCell ref="A8:A9"/>
    <mergeCell ref="M8:M9"/>
    <mergeCell ref="F11:N11"/>
  </mergeCells>
  <printOptions/>
  <pageMargins left="0.29" right="0.1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0">
      <selection activeCell="G6" sqref="G6"/>
    </sheetView>
  </sheetViews>
  <sheetFormatPr defaultColWidth="9.00390625" defaultRowHeight="14.25"/>
  <cols>
    <col min="1" max="1" width="7.25390625" style="4" customWidth="1"/>
    <col min="2" max="2" width="9.50390625" style="4" customWidth="1"/>
    <col min="3" max="3" width="9.625" style="4" customWidth="1"/>
    <col min="4" max="7" width="7.25390625" style="4" customWidth="1"/>
    <col min="8" max="8" width="12.50390625" style="4" customWidth="1"/>
    <col min="9" max="20" width="7.25390625" style="4" customWidth="1"/>
    <col min="21" max="21" width="9.875" style="4" customWidth="1"/>
    <col min="22" max="22" width="7.00390625" style="4" customWidth="1"/>
    <col min="23" max="23" width="7.875" style="4" customWidth="1"/>
    <col min="24" max="254" width="9.00390625" style="4" customWidth="1"/>
  </cols>
  <sheetData>
    <row r="1" spans="1:21" ht="40.5" customHeight="1">
      <c r="A1" s="75" t="s">
        <v>215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20.25" customHeight="1">
      <c r="A2" s="118" t="s">
        <v>0</v>
      </c>
      <c r="B2" s="128" t="s">
        <v>23</v>
      </c>
      <c r="C2" s="129" t="s">
        <v>24</v>
      </c>
      <c r="D2" s="122" t="s">
        <v>25</v>
      </c>
      <c r="E2" s="123"/>
      <c r="F2" s="124"/>
      <c r="G2" s="118" t="s">
        <v>2</v>
      </c>
      <c r="H2" s="118" t="s">
        <v>3</v>
      </c>
      <c r="I2" s="118" t="s">
        <v>4</v>
      </c>
      <c r="J2" s="118" t="s">
        <v>5</v>
      </c>
      <c r="K2" s="118"/>
      <c r="L2" s="118"/>
      <c r="M2" s="118"/>
      <c r="N2" s="118"/>
      <c r="O2" s="118"/>
      <c r="P2" s="118" t="s">
        <v>6</v>
      </c>
      <c r="Q2" s="118"/>
      <c r="R2" s="118" t="s">
        <v>8</v>
      </c>
      <c r="S2" s="118"/>
      <c r="T2" s="119" t="s">
        <v>26</v>
      </c>
      <c r="U2" s="118" t="s">
        <v>27</v>
      </c>
    </row>
    <row r="3" spans="1:21" ht="30" customHeight="1">
      <c r="A3" s="118"/>
      <c r="B3" s="128"/>
      <c r="C3" s="129"/>
      <c r="D3" s="125"/>
      <c r="E3" s="126"/>
      <c r="F3" s="127"/>
      <c r="G3" s="118"/>
      <c r="H3" s="118"/>
      <c r="I3" s="118"/>
      <c r="J3" s="118" t="s">
        <v>9</v>
      </c>
      <c r="K3" s="118"/>
      <c r="L3" s="118" t="s">
        <v>10</v>
      </c>
      <c r="M3" s="118"/>
      <c r="N3" s="118" t="s">
        <v>28</v>
      </c>
      <c r="O3" s="118"/>
      <c r="P3" s="118" t="s">
        <v>15</v>
      </c>
      <c r="Q3" s="118" t="s">
        <v>16</v>
      </c>
      <c r="R3" s="118" t="s">
        <v>29</v>
      </c>
      <c r="S3" s="118" t="s">
        <v>20</v>
      </c>
      <c r="T3" s="120"/>
      <c r="U3" s="118"/>
    </row>
    <row r="4" spans="1:21" ht="58.5" customHeight="1">
      <c r="A4" s="118"/>
      <c r="B4" s="128"/>
      <c r="C4" s="129"/>
      <c r="D4" s="7" t="s">
        <v>30</v>
      </c>
      <c r="E4" s="8" t="s">
        <v>31</v>
      </c>
      <c r="F4" s="8" t="s">
        <v>32</v>
      </c>
      <c r="G4" s="118"/>
      <c r="H4" s="118"/>
      <c r="I4" s="118"/>
      <c r="J4" s="5" t="s">
        <v>17</v>
      </c>
      <c r="K4" s="5" t="s">
        <v>21</v>
      </c>
      <c r="L4" s="5" t="s">
        <v>22</v>
      </c>
      <c r="M4" s="5" t="s">
        <v>21</v>
      </c>
      <c r="N4" s="5" t="s">
        <v>22</v>
      </c>
      <c r="O4" s="5" t="s">
        <v>21</v>
      </c>
      <c r="P4" s="118"/>
      <c r="Q4" s="118"/>
      <c r="R4" s="118"/>
      <c r="S4" s="118"/>
      <c r="T4" s="121"/>
      <c r="U4" s="118"/>
    </row>
    <row r="5" spans="1:21" s="1" customFormat="1" ht="36.75" customHeight="1">
      <c r="A5" s="9" t="s">
        <v>214</v>
      </c>
      <c r="B5" s="9"/>
      <c r="C5" s="10">
        <f>SUM(C6:C13)</f>
        <v>694.39</v>
      </c>
      <c r="D5" s="10"/>
      <c r="E5" s="10"/>
      <c r="F5" s="10"/>
      <c r="G5" s="12">
        <v>2015.08</v>
      </c>
      <c r="H5" s="10">
        <f>SUM(H6:H13)</f>
        <v>0</v>
      </c>
      <c r="I5" s="64">
        <v>38.0843736759378</v>
      </c>
      <c r="J5" s="10">
        <f>SUM(J6:J13)</f>
        <v>694.39</v>
      </c>
      <c r="K5" s="10">
        <v>100</v>
      </c>
      <c r="L5" s="10">
        <f>SUM(L6:L13)</f>
        <v>587</v>
      </c>
      <c r="M5" s="10">
        <v>100</v>
      </c>
      <c r="N5" s="10">
        <f>SUM(N6:N13)</f>
        <v>107.38999999999999</v>
      </c>
      <c r="O5" s="10">
        <v>100</v>
      </c>
      <c r="P5" s="10">
        <f>SUM(P6:P13)</f>
        <v>278.61</v>
      </c>
      <c r="Q5" s="64">
        <f>SUM(Q6:Q13)/8</f>
        <v>38.0843736759378</v>
      </c>
      <c r="R5" s="10"/>
      <c r="S5" s="10"/>
      <c r="T5" s="10"/>
      <c r="U5" s="19" t="s">
        <v>183</v>
      </c>
    </row>
    <row r="6" spans="1:21" s="2" customFormat="1" ht="51" customHeight="1">
      <c r="A6" s="9" t="s">
        <v>184</v>
      </c>
      <c r="B6" s="9" t="s">
        <v>216</v>
      </c>
      <c r="C6" s="9">
        <v>107.12</v>
      </c>
      <c r="D6" s="9"/>
      <c r="E6" s="65" t="s">
        <v>86</v>
      </c>
      <c r="F6" s="9"/>
      <c r="G6" s="12">
        <v>2015.08</v>
      </c>
      <c r="H6" s="12" t="s">
        <v>185</v>
      </c>
      <c r="I6" s="14">
        <v>48.48767737117251</v>
      </c>
      <c r="J6" s="12">
        <f>L6+N6</f>
        <v>107.12</v>
      </c>
      <c r="K6" s="12">
        <v>100</v>
      </c>
      <c r="L6" s="12">
        <v>76.18</v>
      </c>
      <c r="M6" s="12">
        <v>100</v>
      </c>
      <c r="N6" s="12">
        <f>C6-L6</f>
        <v>30.939999999999998</v>
      </c>
      <c r="O6" s="12">
        <v>100</v>
      </c>
      <c r="P6" s="66">
        <v>51.94</v>
      </c>
      <c r="Q6" s="14">
        <f>P6/J6*100</f>
        <v>48.48767737117251</v>
      </c>
      <c r="R6" s="18" t="s">
        <v>102</v>
      </c>
      <c r="S6" s="18" t="s">
        <v>103</v>
      </c>
      <c r="T6" s="18" t="s">
        <v>95</v>
      </c>
      <c r="U6" s="19" t="s">
        <v>183</v>
      </c>
    </row>
    <row r="7" spans="1:21" s="2" customFormat="1" ht="51" customHeight="1">
      <c r="A7" s="9" t="s">
        <v>186</v>
      </c>
      <c r="B7" s="9" t="s">
        <v>216</v>
      </c>
      <c r="C7" s="9">
        <v>80</v>
      </c>
      <c r="D7" s="9"/>
      <c r="E7" s="65" t="s">
        <v>86</v>
      </c>
      <c r="F7" s="9"/>
      <c r="G7" s="12">
        <v>2015.08</v>
      </c>
      <c r="H7" s="12" t="s">
        <v>185</v>
      </c>
      <c r="I7" s="14">
        <v>26.1</v>
      </c>
      <c r="J7" s="12">
        <v>80</v>
      </c>
      <c r="K7" s="12">
        <v>100</v>
      </c>
      <c r="L7" s="12">
        <v>77.12</v>
      </c>
      <c r="M7" s="12">
        <v>100</v>
      </c>
      <c r="N7" s="12">
        <f aca="true" t="shared" si="0" ref="N7:N13">C7-L7</f>
        <v>2.8799999999999955</v>
      </c>
      <c r="O7" s="12">
        <v>100</v>
      </c>
      <c r="P7" s="66">
        <v>20.88</v>
      </c>
      <c r="Q7" s="14">
        <f>P7/J7*100</f>
        <v>26.1</v>
      </c>
      <c r="R7" s="18" t="s">
        <v>93</v>
      </c>
      <c r="S7" s="18" t="s">
        <v>94</v>
      </c>
      <c r="T7" s="47" t="s">
        <v>95</v>
      </c>
      <c r="U7" s="19" t="s">
        <v>183</v>
      </c>
    </row>
    <row r="8" spans="1:21" s="2" customFormat="1" ht="51" customHeight="1">
      <c r="A8" s="9" t="s">
        <v>187</v>
      </c>
      <c r="B8" s="9" t="s">
        <v>216</v>
      </c>
      <c r="C8" s="9">
        <v>75.71</v>
      </c>
      <c r="D8" s="9"/>
      <c r="E8" s="65" t="s">
        <v>86</v>
      </c>
      <c r="F8" s="9"/>
      <c r="G8" s="12">
        <v>2015.08</v>
      </c>
      <c r="H8" s="12" t="s">
        <v>185</v>
      </c>
      <c r="I8" s="14">
        <v>26.416589618280284</v>
      </c>
      <c r="J8" s="12">
        <f aca="true" t="shared" si="1" ref="J8:J13">L8+N8</f>
        <v>75.71</v>
      </c>
      <c r="K8" s="12">
        <v>100</v>
      </c>
      <c r="L8" s="12">
        <v>73.23</v>
      </c>
      <c r="M8" s="12">
        <v>100</v>
      </c>
      <c r="N8" s="12">
        <f t="shared" si="0"/>
        <v>2.4799999999999898</v>
      </c>
      <c r="O8" s="12">
        <v>100</v>
      </c>
      <c r="P8" s="14">
        <v>20</v>
      </c>
      <c r="Q8" s="14">
        <f aca="true" t="shared" si="2" ref="Q8:Q13">P8/J8*100</f>
        <v>26.416589618280284</v>
      </c>
      <c r="R8" s="18" t="s">
        <v>87</v>
      </c>
      <c r="S8" s="18" t="s">
        <v>88</v>
      </c>
      <c r="T8" s="18" t="s">
        <v>188</v>
      </c>
      <c r="U8" s="19" t="s">
        <v>96</v>
      </c>
    </row>
    <row r="9" spans="1:21" s="3" customFormat="1" ht="51" customHeight="1">
      <c r="A9" s="9" t="s">
        <v>189</v>
      </c>
      <c r="B9" s="9" t="s">
        <v>216</v>
      </c>
      <c r="C9" s="9">
        <v>116.14</v>
      </c>
      <c r="D9" s="9"/>
      <c r="E9" s="65" t="s">
        <v>86</v>
      </c>
      <c r="F9" s="9"/>
      <c r="G9" s="12">
        <v>2015.08</v>
      </c>
      <c r="H9" s="12" t="s">
        <v>185</v>
      </c>
      <c r="I9" s="14">
        <v>55.105906664370586</v>
      </c>
      <c r="J9" s="12">
        <f t="shared" si="1"/>
        <v>116.14</v>
      </c>
      <c r="K9" s="12">
        <v>100</v>
      </c>
      <c r="L9" s="12">
        <v>92.11</v>
      </c>
      <c r="M9" s="12">
        <v>100</v>
      </c>
      <c r="N9" s="12">
        <f t="shared" si="0"/>
        <v>24.03</v>
      </c>
      <c r="O9" s="12">
        <v>100</v>
      </c>
      <c r="P9" s="14">
        <v>64</v>
      </c>
      <c r="Q9" s="14">
        <f t="shared" si="2"/>
        <v>55.105906664370586</v>
      </c>
      <c r="R9" s="18" t="s">
        <v>190</v>
      </c>
      <c r="S9" s="18" t="s">
        <v>191</v>
      </c>
      <c r="T9" s="18" t="s">
        <v>188</v>
      </c>
      <c r="U9" s="19" t="s">
        <v>96</v>
      </c>
    </row>
    <row r="10" spans="1:21" s="3" customFormat="1" ht="51" customHeight="1">
      <c r="A10" s="9" t="s">
        <v>192</v>
      </c>
      <c r="B10" s="9" t="s">
        <v>216</v>
      </c>
      <c r="C10" s="9">
        <v>99.78</v>
      </c>
      <c r="D10" s="9"/>
      <c r="E10" s="65" t="s">
        <v>86</v>
      </c>
      <c r="F10" s="9"/>
      <c r="G10" s="12">
        <v>2015.08</v>
      </c>
      <c r="H10" s="12" t="s">
        <v>193</v>
      </c>
      <c r="I10" s="14">
        <v>51.11244738424534</v>
      </c>
      <c r="J10" s="12">
        <f t="shared" si="1"/>
        <v>99.78</v>
      </c>
      <c r="K10" s="12">
        <v>100</v>
      </c>
      <c r="L10" s="12">
        <v>70.51</v>
      </c>
      <c r="M10" s="12">
        <v>100</v>
      </c>
      <c r="N10" s="12">
        <f t="shared" si="0"/>
        <v>29.269999999999996</v>
      </c>
      <c r="O10" s="12">
        <v>100</v>
      </c>
      <c r="P10" s="14">
        <v>51</v>
      </c>
      <c r="Q10" s="14">
        <f t="shared" si="2"/>
        <v>51.11244738424534</v>
      </c>
      <c r="R10" s="18" t="s">
        <v>194</v>
      </c>
      <c r="S10" s="18" t="s">
        <v>195</v>
      </c>
      <c r="T10" s="18" t="s">
        <v>188</v>
      </c>
      <c r="U10" s="19" t="s">
        <v>96</v>
      </c>
    </row>
    <row r="11" spans="1:21" ht="51" customHeight="1">
      <c r="A11" s="9" t="s">
        <v>196</v>
      </c>
      <c r="B11" s="9" t="s">
        <v>216</v>
      </c>
      <c r="C11" s="9">
        <v>76.5</v>
      </c>
      <c r="D11" s="65" t="s">
        <v>86</v>
      </c>
      <c r="E11" s="9"/>
      <c r="F11" s="9"/>
      <c r="G11" s="12">
        <v>2015.08</v>
      </c>
      <c r="H11" s="12" t="s">
        <v>185</v>
      </c>
      <c r="I11" s="14">
        <v>26.013071895424833</v>
      </c>
      <c r="J11" s="12">
        <f t="shared" si="1"/>
        <v>76.5</v>
      </c>
      <c r="K11" s="12">
        <v>100</v>
      </c>
      <c r="L11" s="12">
        <v>74.6</v>
      </c>
      <c r="M11" s="12">
        <v>100</v>
      </c>
      <c r="N11" s="12">
        <f t="shared" si="0"/>
        <v>1.9000000000000057</v>
      </c>
      <c r="O11" s="12">
        <v>100</v>
      </c>
      <c r="P11" s="66">
        <v>19.9</v>
      </c>
      <c r="Q11" s="14">
        <f t="shared" si="2"/>
        <v>26.013071895424833</v>
      </c>
      <c r="R11" s="18" t="s">
        <v>197</v>
      </c>
      <c r="S11" s="18" t="s">
        <v>198</v>
      </c>
      <c r="T11" s="18" t="s">
        <v>188</v>
      </c>
      <c r="U11" s="19" t="s">
        <v>183</v>
      </c>
    </row>
    <row r="12" spans="1:21" ht="51" customHeight="1">
      <c r="A12" s="9" t="s">
        <v>199</v>
      </c>
      <c r="B12" s="9" t="s">
        <v>216</v>
      </c>
      <c r="C12" s="9">
        <v>89.34</v>
      </c>
      <c r="D12" s="9"/>
      <c r="E12" s="9" t="s">
        <v>200</v>
      </c>
      <c r="F12" s="9"/>
      <c r="G12" s="12">
        <v>2015.08</v>
      </c>
      <c r="H12" s="12" t="s">
        <v>185</v>
      </c>
      <c r="I12" s="14">
        <v>38.72845310051488</v>
      </c>
      <c r="J12" s="12">
        <f t="shared" si="1"/>
        <v>89.34</v>
      </c>
      <c r="K12" s="12">
        <v>100</v>
      </c>
      <c r="L12" s="12">
        <v>74.74</v>
      </c>
      <c r="M12" s="12">
        <v>100</v>
      </c>
      <c r="N12" s="12">
        <f t="shared" si="0"/>
        <v>14.600000000000009</v>
      </c>
      <c r="O12" s="12">
        <v>100</v>
      </c>
      <c r="P12" s="66">
        <v>34.6</v>
      </c>
      <c r="Q12" s="14">
        <f t="shared" si="2"/>
        <v>38.72845310051488</v>
      </c>
      <c r="R12" s="23" t="s">
        <v>201</v>
      </c>
      <c r="S12" s="23" t="s">
        <v>202</v>
      </c>
      <c r="T12" s="18" t="s">
        <v>188</v>
      </c>
      <c r="U12" s="19" t="s">
        <v>183</v>
      </c>
    </row>
    <row r="13" spans="1:21" ht="36">
      <c r="A13" s="9" t="s">
        <v>203</v>
      </c>
      <c r="B13" s="9" t="s">
        <v>217</v>
      </c>
      <c r="C13" s="9">
        <v>49.8</v>
      </c>
      <c r="D13" s="9"/>
      <c r="E13" s="9" t="s">
        <v>200</v>
      </c>
      <c r="F13" s="9"/>
      <c r="G13" s="12">
        <v>2015.08</v>
      </c>
      <c r="H13" s="12" t="s">
        <v>185</v>
      </c>
      <c r="I13" s="14">
        <v>32.71084337349397</v>
      </c>
      <c r="J13" s="12">
        <f t="shared" si="1"/>
        <v>49.8</v>
      </c>
      <c r="K13" s="9">
        <v>100</v>
      </c>
      <c r="L13" s="9">
        <v>48.51</v>
      </c>
      <c r="M13" s="9">
        <v>100</v>
      </c>
      <c r="N13" s="12">
        <f t="shared" si="0"/>
        <v>1.2899999999999991</v>
      </c>
      <c r="O13" s="12">
        <v>100</v>
      </c>
      <c r="P13" s="66">
        <v>16.29</v>
      </c>
      <c r="Q13" s="14">
        <f t="shared" si="2"/>
        <v>32.71084337349397</v>
      </c>
      <c r="R13" s="9" t="s">
        <v>204</v>
      </c>
      <c r="S13" s="9" t="s">
        <v>205</v>
      </c>
      <c r="T13" s="18" t="s">
        <v>188</v>
      </c>
      <c r="U13" s="19" t="s">
        <v>96</v>
      </c>
    </row>
    <row r="14" spans="12:20" ht="14.25">
      <c r="L14" s="114" t="s">
        <v>235</v>
      </c>
      <c r="M14" s="114"/>
      <c r="N14" s="114"/>
      <c r="O14" s="114"/>
      <c r="P14" s="114"/>
      <c r="Q14" s="114"/>
      <c r="R14" s="114"/>
      <c r="S14" s="114"/>
      <c r="T14" s="114"/>
    </row>
  </sheetData>
  <sheetProtection selectLockedCells="1" selectUnlockedCells="1"/>
  <mergeCells count="21">
    <mergeCell ref="L14:T14"/>
    <mergeCell ref="Q3:Q4"/>
    <mergeCell ref="R3:R4"/>
    <mergeCell ref="S3:S4"/>
    <mergeCell ref="H2:H4"/>
    <mergeCell ref="I2:I4"/>
    <mergeCell ref="D2:F3"/>
    <mergeCell ref="P3:P4"/>
    <mergeCell ref="A2:A4"/>
    <mergeCell ref="B2:B4"/>
    <mergeCell ref="C2:C4"/>
    <mergeCell ref="G2:G4"/>
    <mergeCell ref="A1:U1"/>
    <mergeCell ref="J2:O2"/>
    <mergeCell ref="P2:Q2"/>
    <mergeCell ref="R2:S2"/>
    <mergeCell ref="T2:T4"/>
    <mergeCell ref="U2:U4"/>
    <mergeCell ref="J3:K3"/>
    <mergeCell ref="L3:M3"/>
    <mergeCell ref="N3:O3"/>
  </mergeCells>
  <printOptions horizontalCentered="1"/>
  <pageMargins left="0.03888888888888889" right="0.03888888888888889" top="0.66875" bottom="0.5902777777777778" header="0.2361111111111111" footer="0.590277777777777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2015-09-07T09:53:57Z</cp:lastPrinted>
  <dcterms:created xsi:type="dcterms:W3CDTF">1996-12-17T01:32:42Z</dcterms:created>
  <dcterms:modified xsi:type="dcterms:W3CDTF">2015-09-07T09:54:01Z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